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urina\Desktop\"/>
    </mc:Choice>
  </mc:AlternateContent>
  <bookViews>
    <workbookView xWindow="0" yWindow="0" windowWidth="24735" windowHeight="11760"/>
  </bookViews>
  <sheets>
    <sheet name="21" sheetId="1" r:id="rId1"/>
    <sheet name="22.1" sheetId="32" r:id="rId2"/>
    <sheet name="22.2" sheetId="12" r:id="rId3"/>
    <sheet name="23" sheetId="13" r:id="rId4"/>
    <sheet name="24" sheetId="14" r:id="rId5"/>
    <sheet name="25" sheetId="15" r:id="rId6"/>
    <sheet name="26" sheetId="16" r:id="rId7"/>
    <sheet name="27" sheetId="17" r:id="rId8"/>
    <sheet name="28" sheetId="18" r:id="rId9"/>
    <sheet name="29" sheetId="7" r:id="rId10"/>
    <sheet name="30" sheetId="19" r:id="rId11"/>
    <sheet name="31" sheetId="20" r:id="rId12"/>
    <sheet name="32" sheetId="21" r:id="rId13"/>
    <sheet name="33" sheetId="22" r:id="rId14"/>
    <sheet name="34" sheetId="23" r:id="rId15"/>
    <sheet name="35" sheetId="24" r:id="rId16"/>
    <sheet name="36" sheetId="25" r:id="rId17"/>
    <sheet name="37" sheetId="26" r:id="rId18"/>
    <sheet name="38" sheetId="27" r:id="rId19"/>
    <sheet name="39" sheetId="28" r:id="rId20"/>
    <sheet name="40" sheetId="29" r:id="rId21"/>
    <sheet name="41" sheetId="30" r:id="rId22"/>
    <sheet name="описание" sheetId="31" r:id="rId23"/>
  </sheets>
  <definedNames>
    <definedName name="_xlnm._FilterDatabase" localSheetId="0" hidden="1">'21'!$A$2:$G$87</definedName>
    <definedName name="_xlnm._FilterDatabase" localSheetId="1" hidden="1">'22.1'!$A$2:$G$87</definedName>
    <definedName name="_xlnm._FilterDatabase" localSheetId="2" hidden="1">'22.2'!$A$2:$G$87</definedName>
    <definedName name="_xlnm._FilterDatabase" localSheetId="3" hidden="1">'23'!$A$2:$G$87</definedName>
    <definedName name="_xlnm._FilterDatabase" localSheetId="4" hidden="1">'24'!$A$2:$G$87</definedName>
    <definedName name="_xlnm._FilterDatabase" localSheetId="5" hidden="1">'25'!$A$2:$G$87</definedName>
    <definedName name="_xlnm._FilterDatabase" localSheetId="6" hidden="1">'26'!$A$2:$G$87</definedName>
    <definedName name="_xlnm._FilterDatabase" localSheetId="7" hidden="1">'27'!$A$2:$G$87</definedName>
    <definedName name="_xlnm._FilterDatabase" localSheetId="8" hidden="1">'28'!$A$2:$G$87</definedName>
    <definedName name="_xlnm._FilterDatabase" localSheetId="9" hidden="1">'29'!$A$2:$G$87</definedName>
    <definedName name="_xlnm._FilterDatabase" localSheetId="10" hidden="1">'30'!$A$2:$G$87</definedName>
    <definedName name="_xlnm._FilterDatabase" localSheetId="11" hidden="1">'31'!$A$2:$G$87</definedName>
    <definedName name="_xlnm._FilterDatabase" localSheetId="12" hidden="1">'32'!$A$2:$G$87</definedName>
    <definedName name="_xlnm._FilterDatabase" localSheetId="13" hidden="1">'33'!$A$2:$G$87</definedName>
    <definedName name="_xlnm._FilterDatabase" localSheetId="14" hidden="1">'34'!$A$2:$G$87</definedName>
    <definedName name="_xlnm._FilterDatabase" localSheetId="15" hidden="1">'35'!$A$2:$G$87</definedName>
    <definedName name="_xlnm._FilterDatabase" localSheetId="16" hidden="1">'36'!$A$2:$G$87</definedName>
    <definedName name="_xlnm._FilterDatabase" localSheetId="17" hidden="1">'37'!$A$2:$G$87</definedName>
    <definedName name="_xlnm._FilterDatabase" localSheetId="18" hidden="1">'38'!$A$2:$G$87</definedName>
    <definedName name="_xlnm._FilterDatabase" localSheetId="19" hidden="1">'39'!$A$2:$G$87</definedName>
    <definedName name="_xlnm._FilterDatabase" localSheetId="20" hidden="1">'40'!$A$2:$G$87</definedName>
    <definedName name="_xlnm._FilterDatabase" localSheetId="21" hidden="1">'41'!$A$2:$G$87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56" i="30" l="1"/>
  <c r="F44" i="29"/>
  <c r="F52" i="22"/>
  <c r="F51" i="21"/>
  <c r="F81" i="17"/>
  <c r="F30" i="16"/>
  <c r="F30" i="14"/>
  <c r="F31" i="13"/>
  <c r="F46" i="1"/>
  <c r="F55" i="30"/>
  <c r="F24" i="1"/>
  <c r="F43" i="29"/>
  <c r="F52" i="28"/>
  <c r="F13" i="27"/>
  <c r="F11" i="26"/>
  <c r="F46" i="23"/>
  <c r="F51" i="22"/>
  <c r="F50" i="21"/>
  <c r="F29" i="16"/>
  <c r="F32" i="15"/>
  <c r="F30" i="13"/>
  <c r="F36" i="19"/>
  <c r="F35" i="12"/>
  <c r="F38" i="32"/>
  <c r="F76" i="25"/>
  <c r="F57" i="14"/>
  <c r="F65" i="24"/>
  <c r="F64" i="17"/>
  <c r="F46" i="30" l="1"/>
  <c r="F31" i="29"/>
  <c r="G40" i="28"/>
  <c r="F40" i="28"/>
  <c r="F31" i="27"/>
  <c r="F31" i="26"/>
  <c r="F43" i="25"/>
  <c r="F21" i="24"/>
  <c r="F37" i="23"/>
  <c r="F39" i="22"/>
  <c r="F42" i="21"/>
  <c r="F26" i="19"/>
  <c r="F25" i="16"/>
  <c r="F31" i="15"/>
  <c r="F71" i="13"/>
  <c r="F61" i="12"/>
  <c r="G48" i="17" l="1"/>
  <c r="F48" i="17"/>
</calcChain>
</file>

<file path=xl/sharedStrings.xml><?xml version="1.0" encoding="utf-8"?>
<sst xmlns="http://schemas.openxmlformats.org/spreadsheetml/2006/main" count="6409" uniqueCount="158">
  <si>
    <t>В случае отсутствия в региональных «дорожных картах» каких-либо показателей, предусмотренных Стандартом, в форме ставится прочерк. К примеру, если в приложении к Стандарту показатель предусмотрен в процентах, данные в абсолютных величинах просьба не указывать.</t>
  </si>
  <si>
    <t>Наименование региона</t>
  </si>
  <si>
    <t>Федеральный округ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</si>
  <si>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</si>
  <si>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</si>
  <si>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</si>
  <si>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</si>
  <si>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</si>
  <si>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</si>
  <si>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 xml:space="preserve">Республика Башкортостан 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</si>
  <si>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</si>
  <si>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</si>
  <si>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</si>
  <si>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</si>
  <si>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</si>
  <si>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</si>
  <si>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</si>
  <si>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</si>
  <si>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</si>
  <si>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</si>
  <si>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</si>
  <si>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</si>
  <si>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</si>
  <si>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Кабардино-Балкарская Республика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</si>
  <si>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</si>
  <si>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</si>
  <si>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</si>
  <si>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</si>
  <si>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Карачаево-Черкесская Республика</t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</si>
  <si>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</si>
  <si>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</si>
  <si>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</si>
  <si>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</si>
  <si>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</si>
  <si>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</si>
  <si>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</si>
  <si>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</si>
  <si>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</si>
  <si>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</si>
  <si>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</si>
  <si>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</si>
  <si>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</si>
  <si>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</si>
  <si>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</si>
  <si>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Г. 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</si>
  <si>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</si>
  <si>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</si>
  <si>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</si>
  <si>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</si>
  <si>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</si>
  <si>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</si>
  <si>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</si>
  <si>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</si>
  <si>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</si>
  <si>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</si>
  <si>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край.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</si>
  <si>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</si>
  <si>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</si>
  <si>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</si>
  <si>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</si>
  <si>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</si>
  <si>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Г. Санкт-Петербургское</t>
  </si>
  <si>
    <t>Саратовская область</t>
  </si>
  <si>
    <t xml:space="preserve">Сахалинская область </t>
  </si>
  <si>
    <t xml:space="preserve">Свердловская область </t>
  </si>
  <si>
    <t>Г. Севастополь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</si>
  <si>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</si>
  <si>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</si>
  <si>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</si>
  <si>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</si>
  <si>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</si>
  <si>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</si>
  <si>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</si>
  <si>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</si>
  <si>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</si>
  <si>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</si>
  <si>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</si>
  <si>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</si>
  <si>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</si>
  <si>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</si>
  <si>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Ханты-Мансийский автономный округ - Югра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</si>
  <si>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</si>
  <si>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</si>
  <si>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</si>
  <si>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округа </t>
  </si>
  <si>
    <t>Республика Саха (Якутия)</t>
  </si>
  <si>
    <t xml:space="preserve">Ямало-Ненецкий автономный округ </t>
  </si>
  <si>
    <t>Ярославская область</t>
  </si>
  <si>
    <t>ЮФО</t>
  </si>
  <si>
    <t>СФО</t>
  </si>
  <si>
    <t>ДФО</t>
  </si>
  <si>
    <t>СЗФО</t>
  </si>
  <si>
    <t>ПФО</t>
  </si>
  <si>
    <t>ЦФО</t>
  </si>
  <si>
    <t>СКФО</t>
  </si>
  <si>
    <t>КФО</t>
  </si>
  <si>
    <t>УФО</t>
  </si>
  <si>
    <r>
      <t xml:space="preserve">21. Рынок оказания услуг по ремонту автотранспортных средств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оказания услуг по ремонту автотранспортных средств, процентов</t>
    </r>
  </si>
  <si>
    <r>
      <t xml:space="preserve">23. Рынок жилищного строительства (за исключением Московского фонда реновации жилой застройки и индивидуального жилищного строительства)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жилищного строительства (за исключением Московского фонда реновации жилой застройки и индивидуального жилищного строительства), процентов</t>
    </r>
  </si>
  <si>
    <r>
      <t xml:space="preserve">24. Рынок строительства объектов капитального строительства, за исключением жилищного и дорожного строительства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  </r>
  </si>
  <si>
    <r>
      <t xml:space="preserve">25. Рынок дорожной деятельности (за исключением проектирования)
</t>
    </r>
    <r>
      <rPr>
        <b/>
        <sz val="10"/>
        <color theme="1"/>
        <rFont val="Calibri"/>
        <family val="2"/>
        <charset val="204"/>
        <scheme val="minor"/>
      </rPr>
      <t xml:space="preserve">Показатель: </t>
    </r>
    <r>
      <rPr>
        <b/>
        <sz val="10"/>
        <rFont val="Calibri"/>
        <family val="2"/>
        <charset val="204"/>
        <scheme val="minor"/>
      </rPr>
      <t>доля организаций частной формы собственности в сфере дорожной деятельности (за исключением проектирования), процентов</t>
    </r>
  </si>
  <si>
    <r>
      <t xml:space="preserve">26. Рынок архитектурно-строительного проектирования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архитектурно-строительного проектирования, процентов</t>
    </r>
  </si>
  <si>
    <r>
      <t xml:space="preserve">27. Рынок кадастровых и землеустроительных работ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кадастровых и землеустроительных работ, процентов</t>
    </r>
  </si>
  <si>
    <r>
      <t xml:space="preserve">28. Рынок реализации сельскохозяйственной продукции
 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сельскохозяйственных потребительских кооперативов в общем объеме реализации сельскохозяйственной продукции, процентов</t>
    </r>
  </si>
  <si>
    <r>
      <t xml:space="preserve">29. Рынок лабораторных исследований для выдачи ветеринарных сопроводительных документов
 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лабораторных исследований для выдачи ветеринарных сопроводительных документов, процентов</t>
    </r>
  </si>
  <si>
    <r>
      <t xml:space="preserve">30. Рынок племенного животноводства
</t>
    </r>
    <r>
      <rPr>
        <b/>
        <sz val="10"/>
        <color theme="1"/>
        <rFont val="Calibri"/>
        <family val="2"/>
        <charset val="204"/>
        <scheme val="minor"/>
      </rPr>
      <t xml:space="preserve">Показатель: </t>
    </r>
    <r>
      <rPr>
        <b/>
        <sz val="10"/>
        <rFont val="Calibri"/>
        <family val="2"/>
        <charset val="204"/>
        <scheme val="minor"/>
      </rPr>
      <t>доля организаций частной формы собственности на рынке племенного животноводства, процентов</t>
    </r>
  </si>
  <si>
    <r>
      <t xml:space="preserve">31. Рынок семеноводства
</t>
    </r>
    <r>
      <rPr>
        <b/>
        <sz val="10"/>
        <color theme="1"/>
        <rFont val="Calibri"/>
        <family val="2"/>
        <charset val="204"/>
        <scheme val="minor"/>
      </rPr>
      <t xml:space="preserve">Показатель: </t>
    </r>
    <r>
      <rPr>
        <b/>
        <sz val="10"/>
        <rFont val="Calibri"/>
        <family val="2"/>
        <charset val="204"/>
        <scheme val="minor"/>
      </rPr>
      <t>доля организаций частной формы собственности на рынке семеноводства, процентов</t>
    </r>
  </si>
  <si>
    <r>
      <t xml:space="preserve">32. Рынок вылова водных биоресурсов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на рынке вылова водных биоресурсов, процентов</t>
    </r>
  </si>
  <si>
    <r>
      <t xml:space="preserve">33. Рынок переработки водных биоресурсов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на рынке переработки водных биоресурсов, процентов</t>
    </r>
  </si>
  <si>
    <r>
      <t xml:space="preserve">34. Рынок товарной аквакультуры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на рынке товарной аквакультуры, процентов</t>
    </r>
  </si>
  <si>
    <r>
      <t xml:space="preserve">35. Рынок добычи общераспространенных полезных ископаемых на участках недр местного значения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добычи общераспространенных полезных ископаемых на участках недр местного значения, процентов</t>
    </r>
  </si>
  <si>
    <r>
      <t xml:space="preserve">36. Рынок нефтепродуктов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на рынке нефтепродуктов, процентов</t>
    </r>
  </si>
  <si>
    <r>
      <t xml:space="preserve">37. Рынок легкой промышленности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легкой промышленности, процентов</t>
    </r>
  </si>
  <si>
    <r>
      <t xml:space="preserve">38. Рынок обработки древесины и производства изделий из дерева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обработки древесины и производства изделий из дерева, процентов</t>
    </r>
  </si>
  <si>
    <r>
      <t xml:space="preserve">39. Рынок производства кирпича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производства кирпича, процентов</t>
    </r>
  </si>
  <si>
    <r>
      <t xml:space="preserve">40. Рынок производства бетона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производства бетона, процентов</t>
    </r>
  </si>
  <si>
    <r>
      <t xml:space="preserve">41. Сфера наружной рекламы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наружной рекламы, процентов</t>
    </r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</si>
  <si>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</si>
  <si>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"Интернет"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</si>
  <si>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</si>
  <si>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</si>
  <si>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</si>
  <si>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</si>
  <si>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</si>
  <si>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</si>
  <si>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</si>
  <si>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</si>
  <si>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</si>
  <si>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</si>
  <si>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</si>
  <si>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</si>
  <si>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</si>
  <si>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нефтепродуктов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</si>
  <si>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</si>
  <si>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</si>
  <si>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</si>
  <si>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</si>
  <si>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Сфера наружной рекламы</t>
  </si>
  <si>
    <t>Список рынков в данном  файле: номера листов соответствуют номерам и названиям рынков</t>
  </si>
  <si>
    <t>Исходное (фактическое) значение показателя на окончание 2019 года</t>
  </si>
  <si>
    <t>Целевое значение показателя, установленное в утвержденной "дорожной карте" на 2020 год</t>
  </si>
  <si>
    <t>Фактическое значение показателя в отчетном периоде
(2020 год)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</si>
  <si>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 процентов (качество+цена+доступность деленное на 3)</t>
  </si>
  <si>
    <t>Удовлетворенность предпринимателей действиями органов власти региона, процентов</t>
  </si>
  <si>
    <t>22.1, 22.2</t>
  </si>
  <si>
    <t>нет</t>
  </si>
  <si>
    <t xml:space="preserve">70,8
</t>
  </si>
  <si>
    <t>-</t>
  </si>
  <si>
    <t xml:space="preserve"> - </t>
  </si>
  <si>
    <t xml:space="preserve">100
</t>
  </si>
  <si>
    <t> 5</t>
  </si>
  <si>
    <t>58, 1</t>
  </si>
  <si>
    <t>57, 14</t>
  </si>
  <si>
    <r>
      <t xml:space="preserve">22. Рынок услуг связи, в том числе услуг по предоставлению широкополосного доступа к информационно-телекоммуникационной сети "Интернет"
 </t>
    </r>
    <r>
      <rPr>
        <b/>
        <sz val="11"/>
        <color theme="1"/>
        <rFont val="Calibri"/>
        <family val="2"/>
        <charset val="204"/>
        <scheme val="minor"/>
      </rPr>
      <t>Показатель: у</t>
    </r>
    <r>
      <rPr>
        <b/>
        <sz val="11"/>
        <rFont val="Calibri"/>
        <family val="2"/>
        <charset val="204"/>
        <scheme val="minor"/>
      </rPr>
      <t xml:space="preserve">величение количества объектов государственной и муниципальной собственности, фактически используемых операторами связи для размещения и строительства сетей и сооружений связи, процентов по отношению к показателям 2018 года </t>
    </r>
  </si>
  <si>
    <t xml:space="preserve"> -</t>
  </si>
  <si>
    <r>
      <t>22. Рынок услуг связи, в том числе услуг по предоставлению широкополосного доступа к информационно-телекоммуникационной сети "Интернет"
 Показатель:</t>
    </r>
    <r>
      <rPr>
        <sz val="10"/>
        <rFont val="Calibri"/>
        <family val="2"/>
        <charset val="204"/>
        <scheme val="minor"/>
      </rPr>
  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"Интернет", процентов</t>
    </r>
  </si>
  <si>
    <t xml:space="preserve">– </t>
  </si>
  <si>
    <t xml:space="preserve">нет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</si>
</sst>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"/>
    <numFmt numFmtId="166" formatCode="0.0;[Red]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128">
    <xf numFmtId="0" fontId="0" fillId="0" borderId="0" xfId="0"/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7" fillId="0" borderId="1" xfId="1" applyNumberFormat="1" applyFont="1" applyFill="1" applyBorder="1" applyAlignment="1" applyProtection="1">
      <alignment horizontal="center" vertical="top" wrapText="1"/>
    </xf>
    <xf numFmtId="0" fontId="13" fillId="0" borderId="1" xfId="5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11" fillId="0" borderId="1" xfId="3" applyNumberFormat="1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2" fontId="13" fillId="0" borderId="1" xfId="3" applyNumberFormat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top"/>
    </xf>
    <xf numFmtId="0" fontId="13" fillId="0" borderId="1" xfId="5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9" fillId="0" borderId="1" xfId="4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9" fontId="1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top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1" fontId="7" fillId="0" borderId="1" xfId="4" applyNumberFormat="1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/>
    </xf>
    <xf numFmtId="0" fontId="7" fillId="0" borderId="1" xfId="4" applyNumberFormat="1" applyFont="1" applyFill="1" applyBorder="1" applyAlignment="1">
      <alignment horizontal="center" vertical="top" wrapText="1"/>
    </xf>
    <xf numFmtId="166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1" fontId="9" fillId="0" borderId="1" xfId="4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1" fontId="9" fillId="0" borderId="1" xfId="4" applyNumberFormat="1" applyFont="1" applyFill="1" applyBorder="1" applyAlignment="1">
      <alignment horizontal="center" vertical="top" wrapText="1"/>
    </xf>
    <xf numFmtId="1" fontId="11" fillId="0" borderId="1" xfId="4" applyNumberFormat="1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/>
    </xf>
    <xf numFmtId="1" fontId="13" fillId="0" borderId="1" xfId="4" applyNumberFormat="1" applyFont="1" applyFill="1" applyBorder="1" applyAlignment="1">
      <alignment horizontal="center" vertical="top" wrapText="1"/>
    </xf>
    <xf numFmtId="1" fontId="13" fillId="0" borderId="1" xfId="4" applyNumberFormat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0" fontId="13" fillId="0" borderId="1" xfId="4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</cellXfs>
  <cellStyles count="6">
    <cellStyle name="Excel Built-in Normal" xfId="1"/>
    <cellStyle name="Денежный" xfId="3" builtinId="4"/>
    <cellStyle name="Обычный" xfId="0" builtinId="0"/>
    <cellStyle name="Обычный 2" xfId="2"/>
    <cellStyle name="Плохой" xfId="5" builtinId="27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sa.gov.ru/index/staticview/id/413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mpr.omskportal.ru/oiv/mpr/etc/Razvitiye-konkurentsii/fish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pr.omskportal.ru/oiv/mpr/etc/Razvitiye-konkurentsii/fish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mpr.omskportal.ru/oiv/mpr/etc/Razvitiye-konkurentsii/fish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mszhk.omskportal.ru/oiv/mszhk/etc/Razvitiye-konkurentsii/2/202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mszhk.omskportal.ru/oiv/mszhk/etc/Razvitiye-konkurentsii/2/202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="96" zoomScaleNormal="96" workbookViewId="0">
      <pane ySplit="1" topLeftCell="A44" activePane="bottomLeft" state="frozen"/>
      <selection pane="bottomLeft" activeCell="I90" sqref="I90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2" style="59" customWidth="1"/>
    <col min="4" max="4" width="11.5703125" style="59" customWidth="1"/>
    <col min="5" max="5" width="17" style="59" customWidth="1"/>
    <col min="6" max="6" width="23.42578125" style="59" customWidth="1"/>
    <col min="7" max="7" width="16" style="59" customWidth="1"/>
    <col min="8" max="16384" width="9.140625" style="59"/>
  </cols>
  <sheetData>
    <row r="1" spans="1:7" ht="81" customHeight="1" x14ac:dyDescent="0.25">
      <c r="A1" s="124" t="s">
        <v>97</v>
      </c>
      <c r="B1" s="124"/>
      <c r="C1" s="124"/>
      <c r="D1" s="124"/>
      <c r="E1" s="124"/>
      <c r="F1" s="124"/>
      <c r="G1" s="124"/>
    </row>
    <row r="2" spans="1:7" s="62" customFormat="1" ht="204.75" x14ac:dyDescent="0.25">
      <c r="A2" s="12" t="s">
        <v>1</v>
      </c>
      <c r="B2" s="12" t="s">
        <v>2</v>
      </c>
      <c r="C2" s="13" t="s">
        <v>139</v>
      </c>
      <c r="D2" s="13" t="s">
        <v>140</v>
      </c>
      <c r="E2" s="13" t="s">
        <v>141</v>
      </c>
      <c r="F2" s="13" t="s">
        <v>142</v>
      </c>
      <c r="G2" s="13" t="s">
        <v>143</v>
      </c>
    </row>
    <row r="3" spans="1:7" ht="15.75" x14ac:dyDescent="0.25">
      <c r="A3" s="13" t="s">
        <v>8</v>
      </c>
      <c r="B3" s="12" t="s">
        <v>88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13" t="s">
        <v>22</v>
      </c>
      <c r="B4" s="12" t="s">
        <v>89</v>
      </c>
      <c r="C4" s="24" t="s">
        <v>145</v>
      </c>
      <c r="D4" s="24" t="s">
        <v>145</v>
      </c>
      <c r="E4" s="24" t="s">
        <v>145</v>
      </c>
      <c r="F4" s="24" t="s">
        <v>145</v>
      </c>
      <c r="G4" s="24" t="s">
        <v>145</v>
      </c>
    </row>
    <row r="5" spans="1:7" ht="31.5" x14ac:dyDescent="0.25">
      <c r="A5" s="13" t="s">
        <v>24</v>
      </c>
      <c r="B5" s="12" t="s">
        <v>91</v>
      </c>
      <c r="C5" s="24" t="s">
        <v>145</v>
      </c>
      <c r="D5" s="24" t="s">
        <v>145</v>
      </c>
      <c r="E5" s="24" t="s">
        <v>145</v>
      </c>
      <c r="F5" s="80">
        <v>50.1</v>
      </c>
      <c r="G5" s="7">
        <v>73</v>
      </c>
    </row>
    <row r="6" spans="1:7" ht="15.75" x14ac:dyDescent="0.25">
      <c r="A6" s="13" t="s">
        <v>25</v>
      </c>
      <c r="B6" s="12" t="s">
        <v>88</v>
      </c>
      <c r="C6" s="24" t="s">
        <v>145</v>
      </c>
      <c r="D6" s="24" t="s">
        <v>145</v>
      </c>
      <c r="E6" s="24" t="s">
        <v>145</v>
      </c>
      <c r="F6" s="24" t="s">
        <v>145</v>
      </c>
      <c r="G6" s="24" t="s">
        <v>145</v>
      </c>
    </row>
    <row r="7" spans="1:7" ht="15.75" x14ac:dyDescent="0.25">
      <c r="A7" s="13" t="s">
        <v>29</v>
      </c>
      <c r="B7" s="12" t="s">
        <v>91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13" t="s">
        <v>31</v>
      </c>
      <c r="B8" s="12" t="s">
        <v>92</v>
      </c>
      <c r="C8" s="23" t="s">
        <v>145</v>
      </c>
      <c r="D8" s="23" t="s">
        <v>145</v>
      </c>
      <c r="E8" s="23" t="s">
        <v>145</v>
      </c>
      <c r="F8" s="23" t="s">
        <v>145</v>
      </c>
      <c r="G8" s="23" t="s">
        <v>145</v>
      </c>
    </row>
    <row r="9" spans="1:7" ht="15.75" customHeight="1" x14ac:dyDescent="0.25">
      <c r="A9" s="13" t="s">
        <v>35</v>
      </c>
      <c r="B9" s="12" t="s">
        <v>89</v>
      </c>
      <c r="C9" s="23" t="s">
        <v>145</v>
      </c>
      <c r="D9" s="23" t="s">
        <v>145</v>
      </c>
      <c r="E9" s="23" t="s">
        <v>145</v>
      </c>
      <c r="F9" s="23" t="s">
        <v>145</v>
      </c>
      <c r="G9" s="23" t="s">
        <v>145</v>
      </c>
    </row>
    <row r="10" spans="1:7" ht="15.75" x14ac:dyDescent="0.25">
      <c r="A10" s="13" t="s">
        <v>36</v>
      </c>
      <c r="B10" s="12" t="s">
        <v>95</v>
      </c>
      <c r="C10" s="23" t="s">
        <v>145</v>
      </c>
      <c r="D10" s="23" t="s">
        <v>145</v>
      </c>
      <c r="E10" s="23" t="s">
        <v>145</v>
      </c>
      <c r="F10" s="23" t="s">
        <v>145</v>
      </c>
      <c r="G10" s="23" t="s">
        <v>145</v>
      </c>
    </row>
    <row r="11" spans="1:7" ht="15.75" x14ac:dyDescent="0.25">
      <c r="A11" s="13" t="s">
        <v>40</v>
      </c>
      <c r="B11" s="12" t="s">
        <v>93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13" t="s">
        <v>42</v>
      </c>
      <c r="B12" s="12" t="s">
        <v>92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15.75" x14ac:dyDescent="0.25">
      <c r="A13" s="13" t="s">
        <v>50</v>
      </c>
      <c r="B13" s="12" t="s">
        <v>89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13" t="s">
        <v>52</v>
      </c>
      <c r="B14" s="12" t="s">
        <v>92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13" t="s">
        <v>56</v>
      </c>
      <c r="B15" s="12" t="s">
        <v>90</v>
      </c>
      <c r="C15" s="7" t="s">
        <v>145</v>
      </c>
      <c r="D15" s="7" t="s">
        <v>145</v>
      </c>
      <c r="E15" s="7" t="s">
        <v>145</v>
      </c>
      <c r="F15" s="7" t="s">
        <v>145</v>
      </c>
      <c r="G15" s="12" t="s">
        <v>145</v>
      </c>
    </row>
    <row r="16" spans="1:7" ht="31.5" x14ac:dyDescent="0.25">
      <c r="A16" s="13" t="s">
        <v>66</v>
      </c>
      <c r="B16" s="12" t="s">
        <v>94</v>
      </c>
      <c r="C16" s="12" t="s">
        <v>145</v>
      </c>
      <c r="D16" s="12" t="s">
        <v>145</v>
      </c>
      <c r="E16" s="12" t="s">
        <v>145</v>
      </c>
      <c r="F16" s="12" t="s">
        <v>145</v>
      </c>
      <c r="G16" s="12" t="s">
        <v>145</v>
      </c>
    </row>
    <row r="17" spans="1:7" ht="15.75" x14ac:dyDescent="0.25">
      <c r="A17" s="13" t="s">
        <v>67</v>
      </c>
      <c r="B17" s="12" t="s">
        <v>93</v>
      </c>
      <c r="C17" s="12" t="s">
        <v>145</v>
      </c>
      <c r="D17" s="12" t="s">
        <v>145</v>
      </c>
      <c r="E17" s="12" t="s">
        <v>145</v>
      </c>
      <c r="F17" s="12" t="s">
        <v>145</v>
      </c>
      <c r="G17" s="12" t="s">
        <v>145</v>
      </c>
    </row>
    <row r="18" spans="1:7" ht="15.75" x14ac:dyDescent="0.25">
      <c r="A18" s="13" t="s">
        <v>68</v>
      </c>
      <c r="B18" s="12" t="s">
        <v>94</v>
      </c>
      <c r="C18" s="12" t="s">
        <v>145</v>
      </c>
      <c r="D18" s="12" t="s">
        <v>145</v>
      </c>
      <c r="E18" s="12" t="s">
        <v>145</v>
      </c>
      <c r="F18" s="12">
        <v>62.5</v>
      </c>
      <c r="G18" s="22">
        <v>84.51</v>
      </c>
    </row>
    <row r="19" spans="1:7" ht="15.75" x14ac:dyDescent="0.25">
      <c r="A19" s="13" t="s">
        <v>76</v>
      </c>
      <c r="B19" s="12" t="s">
        <v>92</v>
      </c>
      <c r="C19" s="12" t="s">
        <v>145</v>
      </c>
      <c r="D19" s="12" t="s">
        <v>145</v>
      </c>
      <c r="E19" s="12" t="s">
        <v>145</v>
      </c>
      <c r="F19" s="12" t="s">
        <v>145</v>
      </c>
      <c r="G19" s="12" t="s">
        <v>145</v>
      </c>
    </row>
    <row r="20" spans="1:7" ht="15.75" x14ac:dyDescent="0.25">
      <c r="A20" s="13" t="s">
        <v>77</v>
      </c>
      <c r="B20" s="12" t="s">
        <v>92</v>
      </c>
      <c r="C20" s="12" t="s">
        <v>145</v>
      </c>
      <c r="D20" s="12" t="s">
        <v>145</v>
      </c>
      <c r="E20" s="12" t="s">
        <v>145</v>
      </c>
      <c r="F20" s="12" t="s">
        <v>145</v>
      </c>
      <c r="G20" s="12" t="s">
        <v>145</v>
      </c>
    </row>
    <row r="21" spans="1:7" ht="15.75" x14ac:dyDescent="0.25">
      <c r="A21" s="13" t="s">
        <v>78</v>
      </c>
      <c r="B21" s="12" t="s">
        <v>90</v>
      </c>
      <c r="C21" s="12" t="s">
        <v>145</v>
      </c>
      <c r="D21" s="12" t="s">
        <v>145</v>
      </c>
      <c r="E21" s="12" t="s">
        <v>145</v>
      </c>
      <c r="F21" s="12" t="s">
        <v>145</v>
      </c>
      <c r="G21" s="12" t="s">
        <v>145</v>
      </c>
    </row>
    <row r="22" spans="1:7" ht="15.75" x14ac:dyDescent="0.25">
      <c r="A22" s="13" t="s">
        <v>79</v>
      </c>
      <c r="B22" s="12" t="s">
        <v>89</v>
      </c>
      <c r="C22" s="69" t="s">
        <v>145</v>
      </c>
      <c r="D22" s="7" t="s">
        <v>145</v>
      </c>
      <c r="E22" s="12" t="s">
        <v>145</v>
      </c>
      <c r="F22" s="12" t="s">
        <v>145</v>
      </c>
      <c r="G22" s="12" t="s">
        <v>145</v>
      </c>
    </row>
    <row r="23" spans="1:7" ht="33.75" customHeight="1" x14ac:dyDescent="0.25">
      <c r="A23" s="13" t="s">
        <v>83</v>
      </c>
      <c r="B23" s="12" t="s">
        <v>92</v>
      </c>
      <c r="C23" s="12" t="s">
        <v>145</v>
      </c>
      <c r="D23" s="12" t="s">
        <v>145</v>
      </c>
      <c r="E23" s="12" t="s">
        <v>145</v>
      </c>
      <c r="F23" s="12" t="s">
        <v>145</v>
      </c>
      <c r="G23" s="12" t="s">
        <v>145</v>
      </c>
    </row>
    <row r="24" spans="1:7" ht="31.5" x14ac:dyDescent="0.25">
      <c r="A24" s="13" t="s">
        <v>46</v>
      </c>
      <c r="B24" s="12" t="s">
        <v>91</v>
      </c>
      <c r="C24" s="16">
        <v>100</v>
      </c>
      <c r="D24" s="16">
        <v>100</v>
      </c>
      <c r="E24" s="16" t="s">
        <v>149</v>
      </c>
      <c r="F24" s="17">
        <f>(49.6+47.7+52.5)/3</f>
        <v>49.933333333333337</v>
      </c>
      <c r="G24" s="18">
        <v>60</v>
      </c>
    </row>
    <row r="25" spans="1:7" ht="15.75" x14ac:dyDescent="0.25">
      <c r="A25" s="13" t="s">
        <v>3</v>
      </c>
      <c r="B25" s="12" t="s">
        <v>88</v>
      </c>
      <c r="C25" s="7">
        <v>100</v>
      </c>
      <c r="D25" s="7">
        <v>100</v>
      </c>
      <c r="E25" s="7">
        <v>100</v>
      </c>
      <c r="F25" s="20">
        <v>45.5</v>
      </c>
      <c r="G25" s="20">
        <v>61</v>
      </c>
    </row>
    <row r="26" spans="1:7" ht="15.75" x14ac:dyDescent="0.25">
      <c r="A26" s="15" t="s">
        <v>4</v>
      </c>
      <c r="B26" s="12" t="s">
        <v>89</v>
      </c>
      <c r="C26" s="7">
        <v>100</v>
      </c>
      <c r="D26" s="7">
        <v>100</v>
      </c>
      <c r="E26" s="7">
        <v>100</v>
      </c>
      <c r="F26" s="7">
        <v>52</v>
      </c>
      <c r="G26" s="76">
        <v>84.2</v>
      </c>
    </row>
    <row r="27" spans="1:7" ht="15.75" x14ac:dyDescent="0.25">
      <c r="A27" s="13" t="s">
        <v>5</v>
      </c>
      <c r="B27" s="12" t="s">
        <v>89</v>
      </c>
      <c r="C27" s="7">
        <v>100</v>
      </c>
      <c r="D27" s="7">
        <v>100</v>
      </c>
      <c r="E27" s="7">
        <v>100</v>
      </c>
      <c r="F27" s="7">
        <v>77.400000000000006</v>
      </c>
      <c r="G27" s="7">
        <v>83.4</v>
      </c>
    </row>
    <row r="28" spans="1:7" ht="15.75" x14ac:dyDescent="0.25">
      <c r="A28" s="13" t="s">
        <v>7</v>
      </c>
      <c r="B28" s="12" t="s">
        <v>91</v>
      </c>
      <c r="C28" s="7">
        <v>100</v>
      </c>
      <c r="D28" s="7">
        <v>100</v>
      </c>
      <c r="E28" s="7">
        <v>100</v>
      </c>
      <c r="F28" s="7">
        <v>57.8</v>
      </c>
      <c r="G28" s="7">
        <v>91.4</v>
      </c>
    </row>
    <row r="29" spans="1:7" ht="15.75" x14ac:dyDescent="0.25">
      <c r="A29" s="13" t="s">
        <v>10</v>
      </c>
      <c r="B29" s="12" t="s">
        <v>93</v>
      </c>
      <c r="C29" s="12">
        <v>100</v>
      </c>
      <c r="D29" s="12">
        <v>100</v>
      </c>
      <c r="E29" s="12">
        <v>100</v>
      </c>
      <c r="F29" s="12">
        <v>70.8</v>
      </c>
      <c r="G29" s="22">
        <v>80</v>
      </c>
    </row>
    <row r="30" spans="1:7" ht="15.75" x14ac:dyDescent="0.25">
      <c r="A30" s="13" t="s">
        <v>11</v>
      </c>
      <c r="B30" s="12" t="s">
        <v>93</v>
      </c>
      <c r="C30" s="77">
        <v>100</v>
      </c>
      <c r="D30" s="77">
        <v>100</v>
      </c>
      <c r="E30" s="77">
        <v>100</v>
      </c>
      <c r="F30" s="77">
        <v>26.7</v>
      </c>
      <c r="G30" s="12" t="s">
        <v>148</v>
      </c>
    </row>
    <row r="31" spans="1:7" ht="31.5" x14ac:dyDescent="0.25">
      <c r="A31" s="13" t="s">
        <v>12</v>
      </c>
      <c r="B31" s="12" t="s">
        <v>90</v>
      </c>
      <c r="C31" s="69">
        <v>100</v>
      </c>
      <c r="D31" s="69">
        <v>100</v>
      </c>
      <c r="E31" s="78">
        <v>100</v>
      </c>
      <c r="F31" s="7">
        <v>33.1</v>
      </c>
      <c r="G31" s="7" t="s">
        <v>146</v>
      </c>
    </row>
    <row r="32" spans="1:7" ht="15.75" x14ac:dyDescent="0.25">
      <c r="A32" s="13" t="s">
        <v>14</v>
      </c>
      <c r="B32" s="12" t="s">
        <v>88</v>
      </c>
      <c r="C32" s="7">
        <v>100</v>
      </c>
      <c r="D32" s="7">
        <v>100</v>
      </c>
      <c r="E32" s="7">
        <v>100</v>
      </c>
      <c r="F32" s="7">
        <v>57.6</v>
      </c>
      <c r="G32" s="76">
        <v>61</v>
      </c>
    </row>
    <row r="33" spans="1:7" ht="15.75" x14ac:dyDescent="0.25">
      <c r="A33" s="13" t="s">
        <v>15</v>
      </c>
      <c r="B33" s="12" t="s">
        <v>91</v>
      </c>
      <c r="C33" s="7">
        <v>100</v>
      </c>
      <c r="D33" s="7">
        <v>100</v>
      </c>
      <c r="E33" s="7">
        <v>100</v>
      </c>
      <c r="F33" s="18">
        <v>50.2</v>
      </c>
      <c r="G33" s="12">
        <v>76.12</v>
      </c>
    </row>
    <row r="34" spans="1:7" ht="15.75" x14ac:dyDescent="0.25">
      <c r="A34" s="13" t="s">
        <v>17</v>
      </c>
      <c r="B34" s="12" t="s">
        <v>94</v>
      </c>
      <c r="C34" s="7">
        <v>93</v>
      </c>
      <c r="D34" s="7">
        <v>93.5</v>
      </c>
      <c r="E34" s="7">
        <v>100</v>
      </c>
      <c r="F34" s="7">
        <v>53.1</v>
      </c>
      <c r="G34" s="66" t="s">
        <v>148</v>
      </c>
    </row>
    <row r="35" spans="1:7" ht="31.5" x14ac:dyDescent="0.25">
      <c r="A35" s="13" t="s">
        <v>18</v>
      </c>
      <c r="B35" s="12" t="s">
        <v>90</v>
      </c>
      <c r="C35" s="7">
        <v>100</v>
      </c>
      <c r="D35" s="7">
        <v>100</v>
      </c>
      <c r="E35" s="7">
        <v>100</v>
      </c>
      <c r="F35" s="7">
        <v>35.9</v>
      </c>
      <c r="G35" s="76">
        <v>20</v>
      </c>
    </row>
    <row r="36" spans="1:7" ht="15.75" x14ac:dyDescent="0.25">
      <c r="A36" s="13" t="s">
        <v>19</v>
      </c>
      <c r="B36" s="12" t="s">
        <v>90</v>
      </c>
      <c r="C36" s="7">
        <v>100</v>
      </c>
      <c r="D36" s="7">
        <v>100</v>
      </c>
      <c r="E36" s="7">
        <v>100</v>
      </c>
      <c r="F36" s="20" t="s">
        <v>148</v>
      </c>
      <c r="G36" s="20" t="s">
        <v>148</v>
      </c>
    </row>
    <row r="37" spans="1:7" ht="15.75" x14ac:dyDescent="0.25">
      <c r="A37" s="13" t="s">
        <v>20</v>
      </c>
      <c r="B37" s="12" t="s">
        <v>93</v>
      </c>
      <c r="C37" s="77">
        <v>100</v>
      </c>
      <c r="D37" s="77">
        <v>100</v>
      </c>
      <c r="E37" s="77">
        <v>100</v>
      </c>
      <c r="F37" s="77">
        <v>43.7</v>
      </c>
      <c r="G37" s="77">
        <v>54.3</v>
      </c>
    </row>
    <row r="38" spans="1:7" ht="15.75" x14ac:dyDescent="0.25">
      <c r="A38" s="13" t="s">
        <v>21</v>
      </c>
      <c r="B38" s="12" t="s">
        <v>94</v>
      </c>
      <c r="C38" s="7">
        <v>100</v>
      </c>
      <c r="D38" s="7">
        <v>100</v>
      </c>
      <c r="E38" s="7">
        <v>100</v>
      </c>
      <c r="F38" s="7">
        <v>33.33</v>
      </c>
      <c r="G38" s="7" t="s">
        <v>148</v>
      </c>
    </row>
    <row r="39" spans="1:7" ht="15.75" x14ac:dyDescent="0.25">
      <c r="A39" s="13" t="s">
        <v>26</v>
      </c>
      <c r="B39" s="12" t="s">
        <v>93</v>
      </c>
      <c r="C39" s="18">
        <v>100</v>
      </c>
      <c r="D39" s="18">
        <v>100</v>
      </c>
      <c r="E39" s="18">
        <v>100</v>
      </c>
      <c r="F39" s="18">
        <v>52.99</v>
      </c>
      <c r="G39" s="19">
        <v>91.67</v>
      </c>
    </row>
    <row r="40" spans="1:7" ht="15.75" x14ac:dyDescent="0.25">
      <c r="A40" s="13" t="s">
        <v>27</v>
      </c>
      <c r="B40" s="12" t="s">
        <v>90</v>
      </c>
      <c r="C40" s="7">
        <v>83</v>
      </c>
      <c r="D40" s="7">
        <v>87</v>
      </c>
      <c r="E40" s="7">
        <v>100</v>
      </c>
      <c r="F40" s="7">
        <v>35.4</v>
      </c>
      <c r="G40" s="76">
        <v>81.8</v>
      </c>
    </row>
    <row r="41" spans="1:7" ht="31.5" x14ac:dyDescent="0.25">
      <c r="A41" s="13" t="s">
        <v>28</v>
      </c>
      <c r="B41" s="12" t="s">
        <v>94</v>
      </c>
      <c r="C41" s="7">
        <v>100</v>
      </c>
      <c r="D41" s="7">
        <v>100</v>
      </c>
      <c r="E41" s="7">
        <v>100</v>
      </c>
      <c r="F41" s="7">
        <v>61</v>
      </c>
      <c r="G41" s="76">
        <v>63</v>
      </c>
    </row>
    <row r="42" spans="1:7" ht="15.75" x14ac:dyDescent="0.25">
      <c r="A42" s="13" t="s">
        <v>37</v>
      </c>
      <c r="B42" s="12" t="s">
        <v>96</v>
      </c>
      <c r="C42" s="48">
        <v>100</v>
      </c>
      <c r="D42" s="48">
        <v>100</v>
      </c>
      <c r="E42" s="48">
        <v>100</v>
      </c>
      <c r="F42" s="48">
        <v>44.2</v>
      </c>
      <c r="G42" s="48">
        <v>55.9</v>
      </c>
    </row>
    <row r="43" spans="1:7" ht="15.75" x14ac:dyDescent="0.25">
      <c r="A43" s="13" t="s">
        <v>41</v>
      </c>
      <c r="B43" s="12" t="s">
        <v>90</v>
      </c>
      <c r="C43" s="18">
        <v>100</v>
      </c>
      <c r="D43" s="18">
        <v>100</v>
      </c>
      <c r="E43" s="18">
        <v>100</v>
      </c>
      <c r="F43" s="16">
        <v>31</v>
      </c>
      <c r="G43" s="16">
        <v>67</v>
      </c>
    </row>
    <row r="44" spans="1:7" ht="15.75" x14ac:dyDescent="0.25">
      <c r="A44" s="13" t="s">
        <v>43</v>
      </c>
      <c r="B44" s="12" t="s">
        <v>92</v>
      </c>
      <c r="C44" s="77">
        <v>100</v>
      </c>
      <c r="D44" s="77">
        <v>100</v>
      </c>
      <c r="E44" s="77">
        <v>100</v>
      </c>
      <c r="F44" s="77">
        <v>67.8</v>
      </c>
      <c r="G44" s="77">
        <v>76.5</v>
      </c>
    </row>
    <row r="45" spans="1:7" ht="15.75" x14ac:dyDescent="0.25">
      <c r="A45" s="13" t="s">
        <v>45</v>
      </c>
      <c r="B45" s="12" t="s">
        <v>93</v>
      </c>
      <c r="C45" s="7">
        <v>100</v>
      </c>
      <c r="D45" s="7">
        <v>100</v>
      </c>
      <c r="E45" s="7">
        <v>100</v>
      </c>
      <c r="F45" s="7">
        <v>64</v>
      </c>
      <c r="G45" s="76">
        <v>55</v>
      </c>
    </row>
    <row r="46" spans="1:7" ht="31.5" x14ac:dyDescent="0.25">
      <c r="A46" s="13" t="s">
        <v>47</v>
      </c>
      <c r="B46" s="12" t="s">
        <v>91</v>
      </c>
      <c r="C46" s="12">
        <v>100</v>
      </c>
      <c r="D46" s="12">
        <v>100</v>
      </c>
      <c r="E46" s="12">
        <v>100</v>
      </c>
      <c r="F46" s="24">
        <f>37+21+26/3</f>
        <v>66.666666666666671</v>
      </c>
      <c r="G46" s="22">
        <v>50</v>
      </c>
    </row>
    <row r="47" spans="1:7" ht="15.75" x14ac:dyDescent="0.25">
      <c r="A47" s="13" t="s">
        <v>48</v>
      </c>
      <c r="B47" s="12" t="s">
        <v>92</v>
      </c>
      <c r="C47" s="77">
        <v>100</v>
      </c>
      <c r="D47" s="7">
        <v>100</v>
      </c>
      <c r="E47" s="7">
        <v>100</v>
      </c>
      <c r="F47" s="7">
        <v>46.5</v>
      </c>
      <c r="G47" s="7">
        <v>82</v>
      </c>
    </row>
    <row r="48" spans="1:7" ht="15.75" x14ac:dyDescent="0.25">
      <c r="A48" s="13" t="s">
        <v>49</v>
      </c>
      <c r="B48" s="12" t="s">
        <v>91</v>
      </c>
      <c r="C48" s="7">
        <v>100</v>
      </c>
      <c r="D48" s="7">
        <v>100</v>
      </c>
      <c r="E48" s="7">
        <v>100</v>
      </c>
      <c r="F48" s="7">
        <v>37.799999999999997</v>
      </c>
      <c r="G48" s="76">
        <v>61.5</v>
      </c>
    </row>
    <row r="49" spans="1:7" ht="15.75" x14ac:dyDescent="0.25">
      <c r="A49" s="13" t="s">
        <v>51</v>
      </c>
      <c r="B49" s="12" t="s">
        <v>89</v>
      </c>
      <c r="C49" s="18">
        <v>100</v>
      </c>
      <c r="D49" s="18">
        <v>100</v>
      </c>
      <c r="E49" s="19">
        <v>100</v>
      </c>
      <c r="F49" s="20">
        <v>35.700000000000003</v>
      </c>
      <c r="G49" s="20">
        <v>63.2</v>
      </c>
    </row>
    <row r="50" spans="1:7" ht="15.75" x14ac:dyDescent="0.25">
      <c r="A50" s="13" t="s">
        <v>53</v>
      </c>
      <c r="B50" s="12" t="s">
        <v>93</v>
      </c>
      <c r="C50" s="7">
        <v>100</v>
      </c>
      <c r="D50" s="7">
        <v>100</v>
      </c>
      <c r="E50" s="7">
        <v>100</v>
      </c>
      <c r="F50" s="7">
        <v>78.900000000000006</v>
      </c>
      <c r="G50" s="76">
        <v>82</v>
      </c>
    </row>
    <row r="51" spans="1:7" ht="15.75" x14ac:dyDescent="0.25">
      <c r="A51" s="13" t="s">
        <v>54</v>
      </c>
      <c r="B51" s="12" t="s">
        <v>92</v>
      </c>
      <c r="C51" s="11">
        <v>100</v>
      </c>
      <c r="D51" s="12">
        <v>100</v>
      </c>
      <c r="E51" s="12">
        <v>100</v>
      </c>
      <c r="F51" s="48">
        <v>67.599999999999994</v>
      </c>
      <c r="G51" s="12">
        <v>80.3</v>
      </c>
    </row>
    <row r="52" spans="1:7" ht="15.75" x14ac:dyDescent="0.25">
      <c r="A52" s="13" t="s">
        <v>55</v>
      </c>
      <c r="B52" s="12" t="s">
        <v>92</v>
      </c>
      <c r="C52" s="7">
        <v>100</v>
      </c>
      <c r="D52" s="7">
        <v>100</v>
      </c>
      <c r="E52" s="7">
        <v>100</v>
      </c>
      <c r="F52" s="69">
        <v>45.866666666666674</v>
      </c>
      <c r="G52" s="69">
        <v>63.7</v>
      </c>
    </row>
    <row r="53" spans="1:7" ht="15.75" x14ac:dyDescent="0.25">
      <c r="A53" s="13" t="s">
        <v>57</v>
      </c>
      <c r="B53" s="12" t="s">
        <v>91</v>
      </c>
      <c r="C53" s="71">
        <v>80</v>
      </c>
      <c r="D53" s="71">
        <v>80</v>
      </c>
      <c r="E53" s="71">
        <v>100</v>
      </c>
      <c r="F53" s="71">
        <v>69</v>
      </c>
      <c r="G53" s="12" t="s">
        <v>148</v>
      </c>
    </row>
    <row r="54" spans="1:7" ht="15.75" x14ac:dyDescent="0.25">
      <c r="A54" s="13" t="s">
        <v>59</v>
      </c>
      <c r="B54" s="12" t="s">
        <v>93</v>
      </c>
      <c r="C54" s="69">
        <v>100</v>
      </c>
      <c r="D54" s="69">
        <v>100</v>
      </c>
      <c r="E54" s="69">
        <v>100</v>
      </c>
      <c r="F54" s="69">
        <v>50.3</v>
      </c>
      <c r="G54" s="12" t="s">
        <v>148</v>
      </c>
    </row>
    <row r="55" spans="1:7" ht="15.75" x14ac:dyDescent="0.25">
      <c r="A55" s="13" t="s">
        <v>61</v>
      </c>
      <c r="B55" s="12" t="s">
        <v>91</v>
      </c>
      <c r="C55" s="24">
        <v>100</v>
      </c>
      <c r="D55" s="85">
        <v>100</v>
      </c>
      <c r="E55" s="48">
        <v>100</v>
      </c>
      <c r="F55" s="39">
        <v>49.5</v>
      </c>
      <c r="G55" s="39">
        <v>50</v>
      </c>
    </row>
    <row r="56" spans="1:7" ht="15.75" x14ac:dyDescent="0.25">
      <c r="A56" s="13" t="s">
        <v>63</v>
      </c>
      <c r="B56" s="12" t="s">
        <v>90</v>
      </c>
      <c r="C56" s="12">
        <v>100</v>
      </c>
      <c r="D56" s="12">
        <v>95</v>
      </c>
      <c r="E56" s="12">
        <v>100</v>
      </c>
      <c r="F56" s="12" t="s">
        <v>148</v>
      </c>
      <c r="G56" s="12" t="s">
        <v>148</v>
      </c>
    </row>
    <row r="57" spans="1:7" ht="15.75" x14ac:dyDescent="0.25">
      <c r="A57" s="13" t="s">
        <v>65</v>
      </c>
      <c r="B57" s="12" t="s">
        <v>88</v>
      </c>
      <c r="C57" s="12">
        <v>100</v>
      </c>
      <c r="D57" s="12">
        <v>100</v>
      </c>
      <c r="E57" s="12">
        <v>100</v>
      </c>
      <c r="F57" s="12">
        <v>67</v>
      </c>
      <c r="G57" s="12">
        <v>54.6</v>
      </c>
    </row>
    <row r="58" spans="1:7" ht="15.75" x14ac:dyDescent="0.25">
      <c r="A58" s="13" t="s">
        <v>70</v>
      </c>
      <c r="B58" s="12" t="s">
        <v>92</v>
      </c>
      <c r="C58" s="7">
        <v>100</v>
      </c>
      <c r="D58" s="7">
        <v>100</v>
      </c>
      <c r="E58" s="7">
        <v>100</v>
      </c>
      <c r="F58" s="7">
        <v>96.9</v>
      </c>
      <c r="G58" s="7">
        <v>74.900000000000006</v>
      </c>
    </row>
    <row r="59" spans="1:7" ht="15.75" x14ac:dyDescent="0.25">
      <c r="A59" s="13" t="s">
        <v>72</v>
      </c>
      <c r="B59" s="12" t="s">
        <v>89</v>
      </c>
      <c r="C59" s="7">
        <v>100</v>
      </c>
      <c r="D59" s="7">
        <v>100</v>
      </c>
      <c r="E59" s="7">
        <v>100</v>
      </c>
      <c r="F59" s="7">
        <v>32</v>
      </c>
      <c r="G59" s="76">
        <v>62</v>
      </c>
    </row>
    <row r="60" spans="1:7" ht="15.75" x14ac:dyDescent="0.25">
      <c r="A60" s="13" t="s">
        <v>74</v>
      </c>
      <c r="B60" s="12" t="s">
        <v>89</v>
      </c>
      <c r="C60" s="7">
        <v>100</v>
      </c>
      <c r="D60" s="7">
        <v>100</v>
      </c>
      <c r="E60" s="7">
        <v>100</v>
      </c>
      <c r="F60" s="23" t="s">
        <v>148</v>
      </c>
      <c r="G60" s="23" t="s">
        <v>148</v>
      </c>
    </row>
    <row r="61" spans="1:7" ht="15.75" x14ac:dyDescent="0.25">
      <c r="A61" s="13" t="s">
        <v>75</v>
      </c>
      <c r="B61" s="12" t="s">
        <v>96</v>
      </c>
      <c r="C61" s="77">
        <v>100</v>
      </c>
      <c r="D61" s="77">
        <v>100</v>
      </c>
      <c r="E61" s="77">
        <v>100</v>
      </c>
      <c r="F61" s="77">
        <v>75.3</v>
      </c>
      <c r="G61" s="76">
        <v>50</v>
      </c>
    </row>
    <row r="62" spans="1:7" ht="47.25" x14ac:dyDescent="0.25">
      <c r="A62" s="15" t="s">
        <v>80</v>
      </c>
      <c r="B62" s="12" t="s">
        <v>96</v>
      </c>
      <c r="C62" s="24">
        <v>100</v>
      </c>
      <c r="D62" s="24">
        <v>100</v>
      </c>
      <c r="E62" s="24">
        <v>100</v>
      </c>
      <c r="F62" s="25">
        <v>21.966666666666669</v>
      </c>
      <c r="G62" s="39" t="s">
        <v>148</v>
      </c>
    </row>
    <row r="63" spans="1:7" ht="15.75" x14ac:dyDescent="0.25">
      <c r="A63" s="13" t="s">
        <v>81</v>
      </c>
      <c r="B63" s="12" t="s">
        <v>96</v>
      </c>
      <c r="C63" s="7">
        <v>100</v>
      </c>
      <c r="D63" s="7">
        <v>100</v>
      </c>
      <c r="E63" s="7">
        <v>100</v>
      </c>
      <c r="F63" s="81">
        <v>53.57</v>
      </c>
      <c r="G63" s="69">
        <v>63.4</v>
      </c>
    </row>
    <row r="64" spans="1:7" ht="31.5" x14ac:dyDescent="0.25">
      <c r="A64" s="13" t="s">
        <v>84</v>
      </c>
      <c r="B64" s="12" t="s">
        <v>90</v>
      </c>
      <c r="C64" s="7">
        <v>100</v>
      </c>
      <c r="D64" s="7">
        <v>100</v>
      </c>
      <c r="E64" s="7">
        <v>100</v>
      </c>
      <c r="F64" s="7" t="s">
        <v>148</v>
      </c>
      <c r="G64" s="12" t="s">
        <v>148</v>
      </c>
    </row>
    <row r="65" spans="1:7" ht="15.75" x14ac:dyDescent="0.25">
      <c r="A65" s="13" t="s">
        <v>87</v>
      </c>
      <c r="B65" s="12" t="s">
        <v>93</v>
      </c>
      <c r="C65" s="69">
        <v>100</v>
      </c>
      <c r="D65" s="69">
        <v>100</v>
      </c>
      <c r="E65" s="69">
        <v>100</v>
      </c>
      <c r="F65" s="69">
        <v>62.9</v>
      </c>
      <c r="G65" s="7">
        <v>81.400000000000006</v>
      </c>
    </row>
    <row r="66" spans="1:7" ht="15.75" x14ac:dyDescent="0.25">
      <c r="A66" s="13" t="s">
        <v>34</v>
      </c>
      <c r="B66" s="12" t="s">
        <v>88</v>
      </c>
      <c r="C66" s="7">
        <v>99.8</v>
      </c>
      <c r="D66" s="7">
        <v>99.9</v>
      </c>
      <c r="E66" s="7">
        <v>99.9</v>
      </c>
      <c r="F66" s="7">
        <v>93.66</v>
      </c>
      <c r="G66" s="76">
        <v>92.85</v>
      </c>
    </row>
    <row r="67" spans="1:7" ht="24.75" customHeight="1" x14ac:dyDescent="0.25">
      <c r="A67" s="13" t="s">
        <v>44</v>
      </c>
      <c r="B67" s="12" t="s">
        <v>93</v>
      </c>
      <c r="C67" s="7">
        <v>99.9</v>
      </c>
      <c r="D67" s="7">
        <v>99.9</v>
      </c>
      <c r="E67" s="7">
        <v>99.9</v>
      </c>
      <c r="F67" s="82">
        <v>55.253809523809501</v>
      </c>
      <c r="G67" s="83">
        <v>75.447000000000003</v>
      </c>
    </row>
    <row r="68" spans="1:7" ht="15.75" x14ac:dyDescent="0.25">
      <c r="A68" s="13" t="s">
        <v>58</v>
      </c>
      <c r="B68" s="12" t="s">
        <v>88</v>
      </c>
      <c r="C68" s="79">
        <v>99.9</v>
      </c>
      <c r="D68" s="79">
        <v>99.9</v>
      </c>
      <c r="E68" s="79">
        <v>99.9</v>
      </c>
      <c r="F68" s="79">
        <v>75.599999999999994</v>
      </c>
      <c r="G68" s="84">
        <v>82.4</v>
      </c>
    </row>
    <row r="69" spans="1:7" ht="15.75" x14ac:dyDescent="0.25">
      <c r="A69" s="13" t="s">
        <v>60</v>
      </c>
      <c r="B69" s="12" t="s">
        <v>92</v>
      </c>
      <c r="C69" s="85">
        <v>99.9</v>
      </c>
      <c r="D69" s="85">
        <v>99.9</v>
      </c>
      <c r="E69" s="85">
        <v>99.9</v>
      </c>
      <c r="F69" s="85">
        <v>70.900000000000006</v>
      </c>
      <c r="G69" s="85">
        <v>56.9</v>
      </c>
    </row>
    <row r="70" spans="1:7" ht="15.75" x14ac:dyDescent="0.25">
      <c r="A70" s="13" t="s">
        <v>6</v>
      </c>
      <c r="B70" s="12" t="s">
        <v>90</v>
      </c>
      <c r="C70" s="7">
        <v>75.3</v>
      </c>
      <c r="D70" s="7">
        <v>99.8</v>
      </c>
      <c r="E70" s="7">
        <v>99.8</v>
      </c>
      <c r="F70" s="7">
        <v>35.9</v>
      </c>
      <c r="G70" s="76">
        <v>49.2</v>
      </c>
    </row>
    <row r="71" spans="1:7" ht="15.75" x14ac:dyDescent="0.25">
      <c r="A71" s="13" t="s">
        <v>13</v>
      </c>
      <c r="B71" s="12" t="s">
        <v>93</v>
      </c>
      <c r="C71" s="12">
        <v>99.8</v>
      </c>
      <c r="D71" s="12">
        <v>99.8</v>
      </c>
      <c r="E71" s="12">
        <v>99.8</v>
      </c>
      <c r="F71" s="11">
        <v>55.1</v>
      </c>
      <c r="G71" s="11">
        <v>77.8</v>
      </c>
    </row>
    <row r="72" spans="1:7" ht="15.75" x14ac:dyDescent="0.25">
      <c r="A72" s="13" t="s">
        <v>62</v>
      </c>
      <c r="B72" s="12" t="s">
        <v>92</v>
      </c>
      <c r="C72" s="12">
        <v>99.8</v>
      </c>
      <c r="D72" s="12">
        <v>99.8</v>
      </c>
      <c r="E72" s="12">
        <v>99.8</v>
      </c>
      <c r="F72" s="12">
        <v>29.3</v>
      </c>
      <c r="G72" s="12">
        <v>36.4</v>
      </c>
    </row>
    <row r="73" spans="1:7" ht="31.5" x14ac:dyDescent="0.25">
      <c r="A73" s="13" t="s">
        <v>23</v>
      </c>
      <c r="B73" s="12" t="s">
        <v>94</v>
      </c>
      <c r="C73" s="7">
        <v>99</v>
      </c>
      <c r="D73" s="7">
        <v>99.6</v>
      </c>
      <c r="E73" s="7">
        <v>99.7</v>
      </c>
      <c r="F73" s="79">
        <v>65.8</v>
      </c>
      <c r="G73" s="79">
        <v>72.3</v>
      </c>
    </row>
    <row r="74" spans="1:7" ht="15.75" x14ac:dyDescent="0.25">
      <c r="A74" s="13" t="s">
        <v>30</v>
      </c>
      <c r="B74" s="12" t="s">
        <v>89</v>
      </c>
      <c r="C74" s="12">
        <v>99.5</v>
      </c>
      <c r="D74" s="12">
        <v>99.6</v>
      </c>
      <c r="E74" s="12">
        <v>99.6</v>
      </c>
      <c r="F74" s="12">
        <v>80.5</v>
      </c>
      <c r="G74" s="22">
        <v>73.599999999999994</v>
      </c>
    </row>
    <row r="75" spans="1:7" ht="31.5" x14ac:dyDescent="0.25">
      <c r="A75" s="13" t="s">
        <v>9</v>
      </c>
      <c r="B75" s="12" t="s">
        <v>92</v>
      </c>
      <c r="C75" s="11">
        <v>99.4</v>
      </c>
      <c r="D75" s="11">
        <v>99.5</v>
      </c>
      <c r="E75" s="11">
        <v>99.5</v>
      </c>
      <c r="F75" s="23">
        <v>75.3</v>
      </c>
      <c r="G75" s="23">
        <v>67.3</v>
      </c>
    </row>
    <row r="76" spans="1:7" ht="15.75" x14ac:dyDescent="0.25">
      <c r="A76" s="13" t="s">
        <v>16</v>
      </c>
      <c r="B76" s="12" t="s">
        <v>93</v>
      </c>
      <c r="C76" s="7">
        <v>99.4</v>
      </c>
      <c r="D76" s="7">
        <v>99.5</v>
      </c>
      <c r="E76" s="7">
        <v>99.5</v>
      </c>
      <c r="F76" s="7">
        <v>84.5</v>
      </c>
      <c r="G76" s="7">
        <v>84</v>
      </c>
    </row>
    <row r="77" spans="1:7" ht="15.75" x14ac:dyDescent="0.25">
      <c r="A77" s="13" t="s">
        <v>32</v>
      </c>
      <c r="B77" s="12" t="s">
        <v>91</v>
      </c>
      <c r="C77" s="7">
        <v>97.6</v>
      </c>
      <c r="D77" s="7">
        <v>98.5</v>
      </c>
      <c r="E77" s="7">
        <v>99.46</v>
      </c>
      <c r="F77" s="81">
        <f>(48.28+34.62+46.77)/3</f>
        <v>43.223333333333336</v>
      </c>
      <c r="G77" s="76">
        <v>86.4</v>
      </c>
    </row>
    <row r="78" spans="1:7" ht="15.75" x14ac:dyDescent="0.25">
      <c r="A78" s="13" t="s">
        <v>33</v>
      </c>
      <c r="B78" s="12" t="s">
        <v>93</v>
      </c>
      <c r="C78" s="7">
        <v>95</v>
      </c>
      <c r="D78" s="7">
        <v>95</v>
      </c>
      <c r="E78" s="7">
        <v>98</v>
      </c>
      <c r="F78" s="7">
        <v>54.7</v>
      </c>
      <c r="G78" s="7">
        <v>98.6</v>
      </c>
    </row>
    <row r="79" spans="1:7" ht="15.75" x14ac:dyDescent="0.25">
      <c r="A79" s="13" t="s">
        <v>38</v>
      </c>
      <c r="B79" s="12" t="s">
        <v>93</v>
      </c>
      <c r="C79" s="24">
        <v>97</v>
      </c>
      <c r="D79" s="24">
        <v>97</v>
      </c>
      <c r="E79" s="24">
        <v>97</v>
      </c>
      <c r="F79" s="24">
        <v>32.1</v>
      </c>
      <c r="G79" s="22">
        <v>60.5</v>
      </c>
    </row>
    <row r="80" spans="1:7" s="75" customFormat="1" ht="31.5" customHeight="1" x14ac:dyDescent="0.25">
      <c r="A80" s="13" t="s">
        <v>69</v>
      </c>
      <c r="B80" s="12" t="s">
        <v>93</v>
      </c>
      <c r="C80" s="7">
        <v>96.5</v>
      </c>
      <c r="D80" s="7">
        <v>96.6</v>
      </c>
      <c r="E80" s="7">
        <v>96.6</v>
      </c>
      <c r="F80" s="86">
        <v>56.4</v>
      </c>
      <c r="G80" s="86">
        <v>58.9</v>
      </c>
    </row>
    <row r="81" spans="1:7" ht="31.5" x14ac:dyDescent="0.25">
      <c r="A81" s="13" t="s">
        <v>86</v>
      </c>
      <c r="B81" s="12" t="s">
        <v>96</v>
      </c>
      <c r="C81" s="7">
        <v>100</v>
      </c>
      <c r="D81" s="7">
        <v>100</v>
      </c>
      <c r="E81" s="7">
        <v>96.6</v>
      </c>
      <c r="F81" s="80">
        <v>44.666666666666664</v>
      </c>
      <c r="G81" s="76" t="s">
        <v>147</v>
      </c>
    </row>
    <row r="82" spans="1:7" ht="15.75" x14ac:dyDescent="0.25">
      <c r="A82" s="13" t="s">
        <v>73</v>
      </c>
      <c r="B82" s="12" t="s">
        <v>93</v>
      </c>
      <c r="C82" s="87">
        <v>95</v>
      </c>
      <c r="D82" s="87">
        <v>95</v>
      </c>
      <c r="E82" s="87">
        <v>95</v>
      </c>
      <c r="F82" s="79">
        <v>71</v>
      </c>
      <c r="G82" s="79">
        <v>70</v>
      </c>
    </row>
    <row r="83" spans="1:7" ht="15.75" x14ac:dyDescent="0.25">
      <c r="A83" s="13" t="s">
        <v>82</v>
      </c>
      <c r="B83" s="12" t="s">
        <v>94</v>
      </c>
      <c r="C83" s="7">
        <v>95</v>
      </c>
      <c r="D83" s="7">
        <v>95</v>
      </c>
      <c r="E83" s="7">
        <v>95</v>
      </c>
      <c r="F83" s="7" t="s">
        <v>148</v>
      </c>
      <c r="G83" s="12" t="s">
        <v>148</v>
      </c>
    </row>
    <row r="84" spans="1:7" ht="15.75" x14ac:dyDescent="0.25">
      <c r="A84" s="13" t="s">
        <v>64</v>
      </c>
      <c r="B84" s="12" t="s">
        <v>96</v>
      </c>
      <c r="C84" s="12">
        <v>91</v>
      </c>
      <c r="D84" s="12">
        <v>92</v>
      </c>
      <c r="E84" s="12">
        <v>93</v>
      </c>
      <c r="F84" s="24">
        <v>60.3</v>
      </c>
      <c r="G84" s="24">
        <v>70</v>
      </c>
    </row>
    <row r="85" spans="1:7" ht="21" customHeight="1" x14ac:dyDescent="0.25">
      <c r="A85" s="13" t="s">
        <v>71</v>
      </c>
      <c r="B85" s="12" t="s">
        <v>93</v>
      </c>
      <c r="C85" s="7">
        <v>75</v>
      </c>
      <c r="D85" s="7">
        <v>80</v>
      </c>
      <c r="E85" s="7">
        <v>90</v>
      </c>
      <c r="F85" s="7">
        <v>34</v>
      </c>
      <c r="G85" s="7">
        <v>68</v>
      </c>
    </row>
    <row r="86" spans="1:7" ht="15.75" x14ac:dyDescent="0.25">
      <c r="A86" s="13" t="s">
        <v>39</v>
      </c>
      <c r="B86" s="12" t="s">
        <v>91</v>
      </c>
      <c r="C86" s="7">
        <v>100</v>
      </c>
      <c r="D86" s="7">
        <v>80</v>
      </c>
      <c r="E86" s="7">
        <v>80</v>
      </c>
      <c r="F86" s="7">
        <v>59.3</v>
      </c>
      <c r="G86" s="21">
        <v>74</v>
      </c>
    </row>
    <row r="87" spans="1:7" ht="31.5" x14ac:dyDescent="0.25">
      <c r="A87" s="13" t="s">
        <v>85</v>
      </c>
      <c r="B87" s="12" t="s">
        <v>90</v>
      </c>
      <c r="C87" s="12">
        <v>30</v>
      </c>
      <c r="D87" s="12">
        <v>32</v>
      </c>
      <c r="E87" s="12">
        <v>41.1</v>
      </c>
      <c r="F87" s="55">
        <v>42</v>
      </c>
      <c r="G87" s="55">
        <v>39.799999999999997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&amp;RПриложение 1
Рынки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53" activePane="bottomLeft" state="frozen"/>
      <selection pane="bottomLeft" activeCell="I85" sqref="I85"/>
    </sheetView>
  </sheetViews>
  <sheetFormatPr defaultColWidth="9.140625" defaultRowHeight="15" x14ac:dyDescent="0.25"/>
  <cols>
    <col min="1" max="1" width="25.140625" style="105" customWidth="1"/>
    <col min="2" max="2" width="8.42578125" style="106" customWidth="1"/>
    <col min="3" max="3" width="12.28515625" style="105" customWidth="1"/>
    <col min="4" max="4" width="15" style="105" customWidth="1"/>
    <col min="5" max="5" width="17" style="105" customWidth="1"/>
    <col min="6" max="6" width="23.28515625" style="105" customWidth="1"/>
    <col min="7" max="7" width="14.5703125" style="105" customWidth="1"/>
    <col min="8" max="16384" width="9.140625" style="105"/>
  </cols>
  <sheetData>
    <row r="1" spans="1:7" ht="63.75" customHeight="1" x14ac:dyDescent="0.25">
      <c r="A1" s="124" t="s">
        <v>104</v>
      </c>
      <c r="B1" s="124"/>
      <c r="C1" s="124"/>
      <c r="D1" s="124"/>
      <c r="E1" s="124"/>
      <c r="F1" s="124"/>
      <c r="G1" s="124"/>
    </row>
    <row r="2" spans="1:7" s="62" customFormat="1" ht="114.7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8" t="s">
        <v>3</v>
      </c>
      <c r="B3" s="12" t="s">
        <v>88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10" t="s">
        <v>4</v>
      </c>
      <c r="B4" s="12" t="s">
        <v>89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5</v>
      </c>
      <c r="B5" s="12" t="s">
        <v>89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8" t="s">
        <v>6</v>
      </c>
      <c r="B6" s="12" t="s">
        <v>90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8" t="s">
        <v>8</v>
      </c>
      <c r="B7" s="12" t="s">
        <v>88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8" t="s">
        <v>11</v>
      </c>
      <c r="B8" s="12" t="s">
        <v>93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8" t="s">
        <v>12</v>
      </c>
      <c r="B9" s="12" t="s">
        <v>90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8" t="s">
        <v>13</v>
      </c>
      <c r="B10" s="12" t="s">
        <v>93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8" t="s">
        <v>15</v>
      </c>
      <c r="B11" s="12" t="s">
        <v>91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8" t="s">
        <v>17</v>
      </c>
      <c r="B12" s="12" t="s">
        <v>94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30" x14ac:dyDescent="0.25">
      <c r="A13" s="8" t="s">
        <v>18</v>
      </c>
      <c r="B13" s="12" t="s">
        <v>90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8" t="s">
        <v>19</v>
      </c>
      <c r="B14" s="12" t="s">
        <v>90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8" t="s">
        <v>20</v>
      </c>
      <c r="B15" s="12" t="s">
        <v>93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12" t="s">
        <v>145</v>
      </c>
    </row>
    <row r="16" spans="1:7" ht="15.75" x14ac:dyDescent="0.25">
      <c r="A16" s="8" t="s">
        <v>21</v>
      </c>
      <c r="B16" s="12" t="s">
        <v>94</v>
      </c>
      <c r="C16" s="12" t="s">
        <v>145</v>
      </c>
      <c r="D16" s="12" t="s">
        <v>145</v>
      </c>
      <c r="E16" s="12" t="s">
        <v>145</v>
      </c>
      <c r="F16" s="12" t="s">
        <v>145</v>
      </c>
      <c r="G16" s="12" t="s">
        <v>145</v>
      </c>
    </row>
    <row r="17" spans="1:7" ht="15.75" x14ac:dyDescent="0.25">
      <c r="A17" s="8" t="s">
        <v>22</v>
      </c>
      <c r="B17" s="12" t="s">
        <v>89</v>
      </c>
      <c r="C17" s="24" t="s">
        <v>145</v>
      </c>
      <c r="D17" s="24" t="s">
        <v>145</v>
      </c>
      <c r="E17" s="24" t="s">
        <v>145</v>
      </c>
      <c r="F17" s="24" t="s">
        <v>145</v>
      </c>
      <c r="G17" s="24" t="s">
        <v>145</v>
      </c>
    </row>
    <row r="18" spans="1:7" ht="30" x14ac:dyDescent="0.25">
      <c r="A18" s="8" t="s">
        <v>23</v>
      </c>
      <c r="B18" s="12" t="s">
        <v>94</v>
      </c>
      <c r="C18" s="24" t="s">
        <v>145</v>
      </c>
      <c r="D18" s="24" t="s">
        <v>145</v>
      </c>
      <c r="E18" s="24" t="s">
        <v>145</v>
      </c>
      <c r="F18" s="24" t="s">
        <v>145</v>
      </c>
      <c r="G18" s="24" t="s">
        <v>145</v>
      </c>
    </row>
    <row r="19" spans="1:7" ht="15.75" x14ac:dyDescent="0.25">
      <c r="A19" s="8" t="s">
        <v>25</v>
      </c>
      <c r="B19" s="12" t="s">
        <v>88</v>
      </c>
      <c r="C19" s="12" t="s">
        <v>145</v>
      </c>
      <c r="D19" s="12" t="s">
        <v>145</v>
      </c>
      <c r="E19" s="12" t="s">
        <v>145</v>
      </c>
      <c r="F19" s="12" t="s">
        <v>145</v>
      </c>
      <c r="G19" s="12" t="s">
        <v>145</v>
      </c>
    </row>
    <row r="20" spans="1:7" ht="15.75" x14ac:dyDescent="0.25">
      <c r="A20" s="8" t="s">
        <v>27</v>
      </c>
      <c r="B20" s="12" t="s">
        <v>90</v>
      </c>
      <c r="C20" s="12" t="s">
        <v>145</v>
      </c>
      <c r="D20" s="12" t="s">
        <v>145</v>
      </c>
      <c r="E20" s="12" t="s">
        <v>145</v>
      </c>
      <c r="F20" s="12" t="s">
        <v>145</v>
      </c>
      <c r="G20" s="12" t="s">
        <v>145</v>
      </c>
    </row>
    <row r="21" spans="1:7" ht="30" x14ac:dyDescent="0.25">
      <c r="A21" s="8" t="s">
        <v>28</v>
      </c>
      <c r="B21" s="12" t="s">
        <v>94</v>
      </c>
      <c r="C21" s="12" t="s">
        <v>145</v>
      </c>
      <c r="D21" s="12" t="s">
        <v>145</v>
      </c>
      <c r="E21" s="12" t="s">
        <v>145</v>
      </c>
      <c r="F21" s="12" t="s">
        <v>145</v>
      </c>
      <c r="G21" s="22" t="s">
        <v>145</v>
      </c>
    </row>
    <row r="22" spans="1:7" ht="15.75" x14ac:dyDescent="0.25">
      <c r="A22" s="8" t="s">
        <v>30</v>
      </c>
      <c r="B22" s="12" t="s">
        <v>89</v>
      </c>
      <c r="C22" s="12" t="s">
        <v>145</v>
      </c>
      <c r="D22" s="12" t="s">
        <v>145</v>
      </c>
      <c r="E22" s="12" t="s">
        <v>145</v>
      </c>
      <c r="F22" s="12" t="s">
        <v>145</v>
      </c>
      <c r="G22" s="12" t="s">
        <v>145</v>
      </c>
    </row>
    <row r="23" spans="1:7" ht="33.75" customHeight="1" x14ac:dyDescent="0.25">
      <c r="A23" s="8" t="s">
        <v>31</v>
      </c>
      <c r="B23" s="12" t="s">
        <v>92</v>
      </c>
      <c r="C23" s="12" t="s">
        <v>145</v>
      </c>
      <c r="D23" s="12" t="s">
        <v>145</v>
      </c>
      <c r="E23" s="12" t="s">
        <v>145</v>
      </c>
      <c r="F23" s="12" t="s">
        <v>145</v>
      </c>
      <c r="G23" s="12" t="s">
        <v>145</v>
      </c>
    </row>
    <row r="24" spans="1:7" ht="15.75" x14ac:dyDescent="0.25">
      <c r="A24" s="8" t="s">
        <v>32</v>
      </c>
      <c r="B24" s="12" t="s">
        <v>91</v>
      </c>
      <c r="C24" s="12" t="s">
        <v>145</v>
      </c>
      <c r="D24" s="12" t="s">
        <v>145</v>
      </c>
      <c r="E24" s="12" t="s">
        <v>145</v>
      </c>
      <c r="F24" s="12" t="s">
        <v>145</v>
      </c>
      <c r="G24" s="12" t="s">
        <v>145</v>
      </c>
    </row>
    <row r="25" spans="1:7" ht="15.75" x14ac:dyDescent="0.25">
      <c r="A25" s="8" t="s">
        <v>33</v>
      </c>
      <c r="B25" s="12" t="s">
        <v>93</v>
      </c>
      <c r="C25" s="12" t="s">
        <v>145</v>
      </c>
      <c r="D25" s="12" t="s">
        <v>145</v>
      </c>
      <c r="E25" s="12" t="s">
        <v>145</v>
      </c>
      <c r="F25" s="12" t="s">
        <v>145</v>
      </c>
      <c r="G25" s="12" t="s">
        <v>145</v>
      </c>
    </row>
    <row r="26" spans="1:7" ht="15.75" x14ac:dyDescent="0.25">
      <c r="A26" s="8" t="s">
        <v>36</v>
      </c>
      <c r="B26" s="12" t="s">
        <v>95</v>
      </c>
      <c r="C26" s="39" t="s">
        <v>145</v>
      </c>
      <c r="D26" s="39" t="s">
        <v>145</v>
      </c>
      <c r="E26" s="39" t="s">
        <v>145</v>
      </c>
      <c r="F26" s="39" t="s">
        <v>145</v>
      </c>
      <c r="G26" s="39" t="s">
        <v>145</v>
      </c>
    </row>
    <row r="27" spans="1:7" ht="15.75" x14ac:dyDescent="0.25">
      <c r="A27" s="8" t="s">
        <v>37</v>
      </c>
      <c r="B27" s="12" t="s">
        <v>96</v>
      </c>
      <c r="C27" s="12" t="s">
        <v>145</v>
      </c>
      <c r="D27" s="12" t="s">
        <v>145</v>
      </c>
      <c r="E27" s="12" t="s">
        <v>145</v>
      </c>
      <c r="F27" s="12" t="s">
        <v>145</v>
      </c>
      <c r="G27" s="12" t="s">
        <v>145</v>
      </c>
    </row>
    <row r="28" spans="1:7" ht="15.75" x14ac:dyDescent="0.25">
      <c r="A28" s="8" t="s">
        <v>38</v>
      </c>
      <c r="B28" s="12" t="s">
        <v>93</v>
      </c>
      <c r="C28" s="12" t="s">
        <v>145</v>
      </c>
      <c r="D28" s="12" t="s">
        <v>145</v>
      </c>
      <c r="E28" s="12" t="s">
        <v>145</v>
      </c>
      <c r="F28" s="12" t="s">
        <v>145</v>
      </c>
      <c r="G28" s="12" t="s">
        <v>145</v>
      </c>
    </row>
    <row r="29" spans="1:7" ht="15.75" x14ac:dyDescent="0.25">
      <c r="A29" s="8" t="s">
        <v>39</v>
      </c>
      <c r="B29" s="12" t="s">
        <v>91</v>
      </c>
      <c r="C29" s="12" t="s">
        <v>145</v>
      </c>
      <c r="D29" s="12" t="s">
        <v>145</v>
      </c>
      <c r="E29" s="12" t="s">
        <v>145</v>
      </c>
      <c r="F29" s="12" t="s">
        <v>145</v>
      </c>
      <c r="G29" s="12" t="s">
        <v>145</v>
      </c>
    </row>
    <row r="30" spans="1:7" ht="15.75" x14ac:dyDescent="0.25">
      <c r="A30" s="8" t="s">
        <v>41</v>
      </c>
      <c r="B30" s="12" t="s">
        <v>90</v>
      </c>
      <c r="C30" s="12" t="s">
        <v>145</v>
      </c>
      <c r="D30" s="12" t="s">
        <v>145</v>
      </c>
      <c r="E30" s="12" t="s">
        <v>145</v>
      </c>
      <c r="F30" s="12" t="s">
        <v>145</v>
      </c>
      <c r="G30" s="12" t="s">
        <v>145</v>
      </c>
    </row>
    <row r="31" spans="1:7" ht="15.75" x14ac:dyDescent="0.25">
      <c r="A31" s="8" t="s">
        <v>43</v>
      </c>
      <c r="B31" s="12" t="s">
        <v>92</v>
      </c>
      <c r="C31" s="104" t="s">
        <v>145</v>
      </c>
      <c r="D31" s="104" t="s">
        <v>145</v>
      </c>
      <c r="E31" s="104" t="s">
        <v>145</v>
      </c>
      <c r="F31" s="104" t="s">
        <v>145</v>
      </c>
      <c r="G31" s="104" t="s">
        <v>145</v>
      </c>
    </row>
    <row r="32" spans="1:7" ht="15.75" x14ac:dyDescent="0.25">
      <c r="A32" s="8" t="s">
        <v>45</v>
      </c>
      <c r="B32" s="12" t="s">
        <v>93</v>
      </c>
      <c r="C32" s="104" t="s">
        <v>145</v>
      </c>
      <c r="D32" s="104" t="s">
        <v>145</v>
      </c>
      <c r="E32" s="104" t="s">
        <v>145</v>
      </c>
      <c r="F32" s="104" t="s">
        <v>145</v>
      </c>
      <c r="G32" s="104" t="s">
        <v>145</v>
      </c>
    </row>
    <row r="33" spans="1:7" ht="15.75" x14ac:dyDescent="0.25">
      <c r="A33" s="8" t="s">
        <v>46</v>
      </c>
      <c r="B33" s="12" t="s">
        <v>91</v>
      </c>
      <c r="C33" s="104" t="s">
        <v>145</v>
      </c>
      <c r="D33" s="104" t="s">
        <v>145</v>
      </c>
      <c r="E33" s="104" t="s">
        <v>145</v>
      </c>
      <c r="F33" s="104" t="s">
        <v>145</v>
      </c>
      <c r="G33" s="104" t="s">
        <v>145</v>
      </c>
    </row>
    <row r="34" spans="1:7" ht="30" x14ac:dyDescent="0.25">
      <c r="A34" s="8" t="s">
        <v>47</v>
      </c>
      <c r="B34" s="12" t="s">
        <v>91</v>
      </c>
      <c r="C34" s="104" t="s">
        <v>145</v>
      </c>
      <c r="D34" s="104" t="s">
        <v>145</v>
      </c>
      <c r="E34" s="104" t="s">
        <v>145</v>
      </c>
      <c r="F34" s="104" t="s">
        <v>145</v>
      </c>
      <c r="G34" s="104" t="s">
        <v>145</v>
      </c>
    </row>
    <row r="35" spans="1:7" ht="15.75" x14ac:dyDescent="0.25">
      <c r="A35" s="8" t="s">
        <v>49</v>
      </c>
      <c r="B35" s="12" t="s">
        <v>91</v>
      </c>
      <c r="C35" s="24" t="s">
        <v>145</v>
      </c>
      <c r="D35" s="49" t="s">
        <v>145</v>
      </c>
      <c r="E35" s="12" t="s">
        <v>145</v>
      </c>
      <c r="F35" s="12" t="s">
        <v>145</v>
      </c>
      <c r="G35" s="12" t="s">
        <v>145</v>
      </c>
    </row>
    <row r="36" spans="1:7" ht="15.75" x14ac:dyDescent="0.25">
      <c r="A36" s="8" t="s">
        <v>50</v>
      </c>
      <c r="B36" s="12" t="s">
        <v>89</v>
      </c>
      <c r="C36" s="12" t="s">
        <v>145</v>
      </c>
      <c r="D36" s="12" t="s">
        <v>145</v>
      </c>
      <c r="E36" s="12" t="s">
        <v>145</v>
      </c>
      <c r="F36" s="12" t="s">
        <v>145</v>
      </c>
      <c r="G36" s="12" t="s">
        <v>145</v>
      </c>
    </row>
    <row r="37" spans="1:7" ht="15.75" x14ac:dyDescent="0.25">
      <c r="A37" s="8" t="s">
        <v>52</v>
      </c>
      <c r="B37" s="12" t="s">
        <v>92</v>
      </c>
      <c r="C37" s="12" t="s">
        <v>145</v>
      </c>
      <c r="D37" s="12" t="s">
        <v>145</v>
      </c>
      <c r="E37" s="12" t="s">
        <v>145</v>
      </c>
      <c r="F37" s="12" t="s">
        <v>145</v>
      </c>
      <c r="G37" s="12" t="s">
        <v>145</v>
      </c>
    </row>
    <row r="38" spans="1:7" ht="15.75" x14ac:dyDescent="0.25">
      <c r="A38" s="8" t="s">
        <v>53</v>
      </c>
      <c r="B38" s="12" t="s">
        <v>93</v>
      </c>
      <c r="C38" s="12" t="s">
        <v>145</v>
      </c>
      <c r="D38" s="12" t="s">
        <v>145</v>
      </c>
      <c r="E38" s="12" t="s">
        <v>145</v>
      </c>
      <c r="F38" s="12" t="s">
        <v>145</v>
      </c>
      <c r="G38" s="12" t="s">
        <v>145</v>
      </c>
    </row>
    <row r="39" spans="1:7" ht="15.75" x14ac:dyDescent="0.25">
      <c r="A39" s="8" t="s">
        <v>56</v>
      </c>
      <c r="B39" s="12" t="s">
        <v>90</v>
      </c>
      <c r="C39" s="12" t="s">
        <v>145</v>
      </c>
      <c r="D39" s="12" t="s">
        <v>145</v>
      </c>
      <c r="E39" s="12" t="s">
        <v>145</v>
      </c>
      <c r="F39" s="12" t="s">
        <v>145</v>
      </c>
      <c r="G39" s="12" t="s">
        <v>145</v>
      </c>
    </row>
    <row r="40" spans="1:7" ht="15.75" x14ac:dyDescent="0.25">
      <c r="A40" s="8" t="s">
        <v>57</v>
      </c>
      <c r="B40" s="12" t="s">
        <v>91</v>
      </c>
      <c r="C40" s="71" t="s">
        <v>145</v>
      </c>
      <c r="D40" s="71" t="s">
        <v>145</v>
      </c>
      <c r="E40" s="71" t="s">
        <v>145</v>
      </c>
      <c r="F40" s="71" t="s">
        <v>145</v>
      </c>
      <c r="G40" s="12" t="s">
        <v>145</v>
      </c>
    </row>
    <row r="41" spans="1:7" ht="15.75" x14ac:dyDescent="0.25">
      <c r="A41" s="8" t="s">
        <v>61</v>
      </c>
      <c r="B41" s="12" t="s">
        <v>91</v>
      </c>
      <c r="C41" s="11" t="s">
        <v>145</v>
      </c>
      <c r="D41" s="11" t="s">
        <v>145</v>
      </c>
      <c r="E41" s="11" t="s">
        <v>145</v>
      </c>
      <c r="F41" s="11" t="s">
        <v>145</v>
      </c>
      <c r="G41" s="12" t="s">
        <v>145</v>
      </c>
    </row>
    <row r="42" spans="1:7" ht="15.75" x14ac:dyDescent="0.25">
      <c r="A42" s="8" t="s">
        <v>62</v>
      </c>
      <c r="B42" s="12" t="s">
        <v>92</v>
      </c>
      <c r="C42" s="12" t="s">
        <v>145</v>
      </c>
      <c r="D42" s="12" t="s">
        <v>145</v>
      </c>
      <c r="E42" s="12" t="s">
        <v>145</v>
      </c>
      <c r="F42" s="12">
        <v>21.9</v>
      </c>
      <c r="G42" s="12">
        <v>36.4</v>
      </c>
    </row>
    <row r="43" spans="1:7" ht="15.75" x14ac:dyDescent="0.25">
      <c r="A43" s="8" t="s">
        <v>63</v>
      </c>
      <c r="B43" s="12" t="s">
        <v>90</v>
      </c>
      <c r="C43" s="12" t="s">
        <v>145</v>
      </c>
      <c r="D43" s="12" t="s">
        <v>145</v>
      </c>
      <c r="E43" s="12" t="s">
        <v>145</v>
      </c>
      <c r="F43" s="12" t="s">
        <v>145</v>
      </c>
      <c r="G43" s="12" t="s">
        <v>145</v>
      </c>
    </row>
    <row r="44" spans="1:7" ht="15.75" x14ac:dyDescent="0.25">
      <c r="A44" s="8" t="s">
        <v>65</v>
      </c>
      <c r="B44" s="12" t="s">
        <v>88</v>
      </c>
      <c r="C44" s="12" t="s">
        <v>145</v>
      </c>
      <c r="D44" s="12" t="s">
        <v>145</v>
      </c>
      <c r="E44" s="12" t="s">
        <v>145</v>
      </c>
      <c r="F44" s="12" t="s">
        <v>145</v>
      </c>
      <c r="G44" s="12" t="s">
        <v>145</v>
      </c>
    </row>
    <row r="45" spans="1:7" ht="15.75" x14ac:dyDescent="0.25">
      <c r="A45" s="8" t="s">
        <v>68</v>
      </c>
      <c r="B45" s="12" t="s">
        <v>94</v>
      </c>
      <c r="C45" s="12" t="s">
        <v>145</v>
      </c>
      <c r="D45" s="12" t="s">
        <v>145</v>
      </c>
      <c r="E45" s="12" t="s">
        <v>145</v>
      </c>
      <c r="F45" s="12">
        <v>38.9</v>
      </c>
      <c r="G45" s="22">
        <v>75</v>
      </c>
    </row>
    <row r="46" spans="1:7" ht="15.75" x14ac:dyDescent="0.25">
      <c r="A46" s="8" t="s">
        <v>70</v>
      </c>
      <c r="B46" s="12" t="s">
        <v>92</v>
      </c>
      <c r="C46" s="12" t="s">
        <v>145</v>
      </c>
      <c r="D46" s="12" t="s">
        <v>145</v>
      </c>
      <c r="E46" s="12" t="s">
        <v>145</v>
      </c>
      <c r="F46" s="12" t="s">
        <v>145</v>
      </c>
      <c r="G46" s="12" t="s">
        <v>145</v>
      </c>
    </row>
    <row r="47" spans="1:7" ht="15.75" x14ac:dyDescent="0.25">
      <c r="A47" s="8" t="s">
        <v>71</v>
      </c>
      <c r="B47" s="12" t="s">
        <v>93</v>
      </c>
      <c r="C47" s="12" t="s">
        <v>145</v>
      </c>
      <c r="D47" s="12" t="s">
        <v>145</v>
      </c>
      <c r="E47" s="12" t="s">
        <v>145</v>
      </c>
      <c r="F47" s="12" t="s">
        <v>145</v>
      </c>
      <c r="G47" s="12" t="s">
        <v>145</v>
      </c>
    </row>
    <row r="48" spans="1:7" ht="15.75" x14ac:dyDescent="0.25">
      <c r="A48" s="8" t="s">
        <v>72</v>
      </c>
      <c r="B48" s="12" t="s">
        <v>89</v>
      </c>
      <c r="C48" s="12" t="s">
        <v>145</v>
      </c>
      <c r="D48" s="12" t="s">
        <v>145</v>
      </c>
      <c r="E48" s="12" t="s">
        <v>145</v>
      </c>
      <c r="F48" s="12" t="s">
        <v>145</v>
      </c>
      <c r="G48" s="12" t="s">
        <v>145</v>
      </c>
    </row>
    <row r="49" spans="1:7" ht="15.75" x14ac:dyDescent="0.25">
      <c r="A49" s="8" t="s">
        <v>73</v>
      </c>
      <c r="B49" s="12" t="s">
        <v>93</v>
      </c>
      <c r="C49" s="12" t="s">
        <v>145</v>
      </c>
      <c r="D49" s="12" t="s">
        <v>145</v>
      </c>
      <c r="E49" s="12" t="s">
        <v>145</v>
      </c>
      <c r="F49" s="12" t="s">
        <v>145</v>
      </c>
      <c r="G49" s="12" t="s">
        <v>145</v>
      </c>
    </row>
    <row r="50" spans="1:7" ht="15.75" x14ac:dyDescent="0.25">
      <c r="A50" s="8" t="s">
        <v>74</v>
      </c>
      <c r="B50" s="12" t="s">
        <v>89</v>
      </c>
      <c r="C50" s="23" t="s">
        <v>145</v>
      </c>
      <c r="D50" s="23" t="s">
        <v>145</v>
      </c>
      <c r="E50" s="23" t="s">
        <v>145</v>
      </c>
      <c r="F50" s="23" t="s">
        <v>145</v>
      </c>
      <c r="G50" s="12" t="s">
        <v>145</v>
      </c>
    </row>
    <row r="51" spans="1:7" ht="15.75" x14ac:dyDescent="0.25">
      <c r="A51" s="8" t="s">
        <v>75</v>
      </c>
      <c r="B51" s="12" t="s">
        <v>96</v>
      </c>
      <c r="C51" s="23" t="s">
        <v>145</v>
      </c>
      <c r="D51" s="23" t="s">
        <v>145</v>
      </c>
      <c r="E51" s="23" t="s">
        <v>145</v>
      </c>
      <c r="F51" s="48">
        <v>62</v>
      </c>
      <c r="G51" s="22" t="s">
        <v>148</v>
      </c>
    </row>
    <row r="52" spans="1:7" ht="15.75" x14ac:dyDescent="0.25">
      <c r="A52" s="8" t="s">
        <v>76</v>
      </c>
      <c r="B52" s="12" t="s">
        <v>92</v>
      </c>
      <c r="C52" s="12" t="s">
        <v>145</v>
      </c>
      <c r="D52" s="12" t="s">
        <v>145</v>
      </c>
      <c r="E52" s="12" t="s">
        <v>145</v>
      </c>
      <c r="F52" s="12" t="s">
        <v>145</v>
      </c>
      <c r="G52" s="12" t="s">
        <v>145</v>
      </c>
    </row>
    <row r="53" spans="1:7" ht="15.75" x14ac:dyDescent="0.25">
      <c r="A53" s="8" t="s">
        <v>77</v>
      </c>
      <c r="B53" s="12" t="s">
        <v>92</v>
      </c>
      <c r="C53" s="12" t="s">
        <v>145</v>
      </c>
      <c r="D53" s="12" t="s">
        <v>145</v>
      </c>
      <c r="E53" s="12" t="s">
        <v>145</v>
      </c>
      <c r="F53" s="12" t="s">
        <v>145</v>
      </c>
      <c r="G53" s="12" t="s">
        <v>145</v>
      </c>
    </row>
    <row r="54" spans="1:7" ht="15.75" x14ac:dyDescent="0.25">
      <c r="A54" s="8" t="s">
        <v>78</v>
      </c>
      <c r="B54" s="12" t="s">
        <v>90</v>
      </c>
      <c r="C54" s="12" t="s">
        <v>145</v>
      </c>
      <c r="D54" s="12" t="s">
        <v>145</v>
      </c>
      <c r="E54" s="12" t="s">
        <v>145</v>
      </c>
      <c r="F54" s="12" t="s">
        <v>145</v>
      </c>
      <c r="G54" s="12" t="s">
        <v>145</v>
      </c>
    </row>
    <row r="55" spans="1:7" ht="30" x14ac:dyDescent="0.25">
      <c r="A55" s="8" t="s">
        <v>80</v>
      </c>
      <c r="B55" s="12" t="s">
        <v>96</v>
      </c>
      <c r="C55" s="24" t="s">
        <v>145</v>
      </c>
      <c r="D55" s="24" t="s">
        <v>145</v>
      </c>
      <c r="E55" s="24" t="s">
        <v>145</v>
      </c>
      <c r="F55" s="25">
        <v>15.6</v>
      </c>
      <c r="G55" s="39" t="s">
        <v>148</v>
      </c>
    </row>
    <row r="56" spans="1:7" ht="15.75" x14ac:dyDescent="0.25">
      <c r="A56" s="8" t="s">
        <v>81</v>
      </c>
      <c r="B56" s="12" t="s">
        <v>96</v>
      </c>
      <c r="C56" s="12" t="s">
        <v>145</v>
      </c>
      <c r="D56" s="12" t="s">
        <v>145</v>
      </c>
      <c r="E56" s="12" t="s">
        <v>145</v>
      </c>
      <c r="F56" s="12" t="s">
        <v>145</v>
      </c>
      <c r="G56" s="12" t="s">
        <v>145</v>
      </c>
    </row>
    <row r="57" spans="1:7" ht="15.75" x14ac:dyDescent="0.25">
      <c r="A57" s="8" t="s">
        <v>83</v>
      </c>
      <c r="B57" s="12" t="s">
        <v>92</v>
      </c>
      <c r="C57" s="12" t="s">
        <v>145</v>
      </c>
      <c r="D57" s="12" t="s">
        <v>145</v>
      </c>
      <c r="E57" s="12" t="s">
        <v>145</v>
      </c>
      <c r="F57" s="12" t="s">
        <v>145</v>
      </c>
      <c r="G57" s="12" t="s">
        <v>145</v>
      </c>
    </row>
    <row r="58" spans="1:7" ht="30" x14ac:dyDescent="0.25">
      <c r="A58" s="8" t="s">
        <v>84</v>
      </c>
      <c r="B58" s="12" t="s">
        <v>90</v>
      </c>
      <c r="C58" s="12" t="s">
        <v>145</v>
      </c>
      <c r="D58" s="12" t="s">
        <v>145</v>
      </c>
      <c r="E58" s="12" t="s">
        <v>145</v>
      </c>
      <c r="F58" s="12" t="s">
        <v>145</v>
      </c>
      <c r="G58" s="12" t="s">
        <v>145</v>
      </c>
    </row>
    <row r="59" spans="1:7" ht="30" x14ac:dyDescent="0.25">
      <c r="A59" s="8" t="s">
        <v>86</v>
      </c>
      <c r="B59" s="12" t="s">
        <v>96</v>
      </c>
      <c r="C59" s="11" t="s">
        <v>145</v>
      </c>
      <c r="D59" s="11" t="s">
        <v>145</v>
      </c>
      <c r="E59" s="12" t="s">
        <v>145</v>
      </c>
      <c r="F59" s="12" t="s">
        <v>145</v>
      </c>
      <c r="G59" s="12" t="s">
        <v>145</v>
      </c>
    </row>
    <row r="60" spans="1:7" ht="15.75" x14ac:dyDescent="0.25">
      <c r="A60" s="8" t="s">
        <v>87</v>
      </c>
      <c r="B60" s="12" t="s">
        <v>93</v>
      </c>
      <c r="C60" s="12" t="s">
        <v>145</v>
      </c>
      <c r="D60" s="12" t="s">
        <v>145</v>
      </c>
      <c r="E60" s="12" t="s">
        <v>145</v>
      </c>
      <c r="F60" s="12" t="s">
        <v>145</v>
      </c>
      <c r="G60" s="12" t="s">
        <v>145</v>
      </c>
    </row>
    <row r="61" spans="1:7" ht="15.75" x14ac:dyDescent="0.25">
      <c r="A61" s="8" t="s">
        <v>69</v>
      </c>
      <c r="B61" s="12" t="s">
        <v>93</v>
      </c>
      <c r="C61" s="12">
        <v>100</v>
      </c>
      <c r="D61" s="12">
        <v>100</v>
      </c>
      <c r="E61" s="12">
        <v>100</v>
      </c>
      <c r="F61" s="72">
        <v>39.200000000000003</v>
      </c>
      <c r="G61" s="72">
        <v>60.3</v>
      </c>
    </row>
    <row r="62" spans="1:7" ht="15.75" x14ac:dyDescent="0.25">
      <c r="A62" s="8" t="s">
        <v>44</v>
      </c>
      <c r="B62" s="12" t="s">
        <v>93</v>
      </c>
      <c r="C62" s="12">
        <v>91.7</v>
      </c>
      <c r="D62" s="12">
        <v>75</v>
      </c>
      <c r="E62" s="12">
        <v>75</v>
      </c>
      <c r="F62" s="102">
        <v>35.526666666666699</v>
      </c>
      <c r="G62" s="103">
        <v>74.7</v>
      </c>
    </row>
    <row r="63" spans="1:7" ht="15.75" x14ac:dyDescent="0.25">
      <c r="A63" s="8" t="s">
        <v>59</v>
      </c>
      <c r="B63" s="12" t="s">
        <v>93</v>
      </c>
      <c r="C63" s="24">
        <v>67</v>
      </c>
      <c r="D63" s="24">
        <v>67</v>
      </c>
      <c r="E63" s="24">
        <v>67</v>
      </c>
      <c r="F63" s="12" t="s">
        <v>148</v>
      </c>
      <c r="G63" s="12" t="s">
        <v>148</v>
      </c>
    </row>
    <row r="64" spans="1:7" ht="15.75" x14ac:dyDescent="0.25">
      <c r="A64" s="8" t="s">
        <v>7</v>
      </c>
      <c r="B64" s="12" t="s">
        <v>91</v>
      </c>
      <c r="C64" s="12">
        <v>50</v>
      </c>
      <c r="D64" s="12">
        <v>50</v>
      </c>
      <c r="E64" s="12">
        <v>50</v>
      </c>
      <c r="F64" s="12">
        <v>42.5</v>
      </c>
      <c r="G64" s="12">
        <v>100</v>
      </c>
    </row>
    <row r="65" spans="1:7" ht="15.75" x14ac:dyDescent="0.25">
      <c r="A65" s="8" t="s">
        <v>40</v>
      </c>
      <c r="B65" s="12" t="s">
        <v>93</v>
      </c>
      <c r="C65" s="12">
        <v>50</v>
      </c>
      <c r="D65" s="12">
        <v>50</v>
      </c>
      <c r="E65" s="12">
        <v>50</v>
      </c>
      <c r="F65" s="12" t="s">
        <v>148</v>
      </c>
      <c r="G65" s="12">
        <v>43</v>
      </c>
    </row>
    <row r="66" spans="1:7" ht="15.75" x14ac:dyDescent="0.25">
      <c r="A66" s="8" t="s">
        <v>42</v>
      </c>
      <c r="B66" s="12" t="s">
        <v>92</v>
      </c>
      <c r="C66" s="12">
        <v>50</v>
      </c>
      <c r="D66" s="12">
        <v>50</v>
      </c>
      <c r="E66" s="12">
        <v>50</v>
      </c>
      <c r="F66" s="12">
        <v>100</v>
      </c>
      <c r="G66" s="12">
        <v>100</v>
      </c>
    </row>
    <row r="67" spans="1:7" ht="24.75" customHeight="1" x14ac:dyDescent="0.25">
      <c r="A67" s="8" t="s">
        <v>58</v>
      </c>
      <c r="B67" s="12" t="s">
        <v>88</v>
      </c>
      <c r="C67" s="23">
        <v>50</v>
      </c>
      <c r="D67" s="23">
        <v>50</v>
      </c>
      <c r="E67" s="23">
        <v>50</v>
      </c>
      <c r="F67" s="23">
        <v>33.4</v>
      </c>
      <c r="G67" s="58">
        <v>43.7</v>
      </c>
    </row>
    <row r="68" spans="1:7" ht="15.75" x14ac:dyDescent="0.25">
      <c r="A68" s="8" t="s">
        <v>79</v>
      </c>
      <c r="B68" s="12" t="s">
        <v>89</v>
      </c>
      <c r="C68" s="12">
        <v>50</v>
      </c>
      <c r="D68" s="12">
        <v>50</v>
      </c>
      <c r="E68" s="12">
        <v>50</v>
      </c>
      <c r="F68" s="12">
        <v>35</v>
      </c>
      <c r="G68" s="11" t="s">
        <v>156</v>
      </c>
    </row>
    <row r="69" spans="1:7" ht="15.75" x14ac:dyDescent="0.25">
      <c r="A69" s="8" t="s">
        <v>48</v>
      </c>
      <c r="B69" s="12" t="s">
        <v>92</v>
      </c>
      <c r="C69" s="48">
        <v>35.700000000000003</v>
      </c>
      <c r="D69" s="12">
        <v>37.5</v>
      </c>
      <c r="E69" s="12">
        <v>38.5</v>
      </c>
      <c r="F69" s="12">
        <v>57.5</v>
      </c>
      <c r="G69" s="12" t="s">
        <v>148</v>
      </c>
    </row>
    <row r="70" spans="1:7" ht="15.75" x14ac:dyDescent="0.25">
      <c r="A70" s="8" t="s">
        <v>34</v>
      </c>
      <c r="B70" s="12" t="s">
        <v>88</v>
      </c>
      <c r="C70" s="12">
        <v>33.299999999999997</v>
      </c>
      <c r="D70" s="12">
        <v>33.299999999999997</v>
      </c>
      <c r="E70" s="12">
        <v>36</v>
      </c>
      <c r="F70" s="12">
        <v>81.260000000000005</v>
      </c>
      <c r="G70" s="22">
        <v>72.459999999999994</v>
      </c>
    </row>
    <row r="71" spans="1:7" ht="15.75" x14ac:dyDescent="0.25">
      <c r="A71" s="8" t="s">
        <v>55</v>
      </c>
      <c r="B71" s="12" t="s">
        <v>92</v>
      </c>
      <c r="C71" s="7">
        <v>60</v>
      </c>
      <c r="D71" s="7">
        <v>60</v>
      </c>
      <c r="E71" s="7">
        <v>33.299999999999997</v>
      </c>
      <c r="F71" s="69">
        <v>16.866666666666667</v>
      </c>
      <c r="G71" s="69">
        <v>63.7</v>
      </c>
    </row>
    <row r="72" spans="1:7" ht="15.75" x14ac:dyDescent="0.25">
      <c r="A72" s="8" t="s">
        <v>24</v>
      </c>
      <c r="B72" s="12" t="s">
        <v>91</v>
      </c>
      <c r="C72" s="12">
        <v>0</v>
      </c>
      <c r="D72" s="12">
        <v>2</v>
      </c>
      <c r="E72" s="12">
        <v>28</v>
      </c>
      <c r="F72" s="67">
        <v>40.9</v>
      </c>
      <c r="G72" s="12">
        <v>80</v>
      </c>
    </row>
    <row r="73" spans="1:7" ht="15.75" x14ac:dyDescent="0.25">
      <c r="A73" s="8" t="s">
        <v>60</v>
      </c>
      <c r="B73" s="12" t="s">
        <v>92</v>
      </c>
      <c r="C73" s="24">
        <v>25</v>
      </c>
      <c r="D73" s="24">
        <v>25</v>
      </c>
      <c r="E73" s="24">
        <v>25</v>
      </c>
      <c r="F73" s="24">
        <v>65.5</v>
      </c>
      <c r="G73" s="24">
        <v>22.2</v>
      </c>
    </row>
    <row r="74" spans="1:7" ht="15.75" x14ac:dyDescent="0.25">
      <c r="A74" s="8" t="s">
        <v>67</v>
      </c>
      <c r="B74" s="12" t="s">
        <v>93</v>
      </c>
      <c r="C74" s="46">
        <v>22.2</v>
      </c>
      <c r="D74" s="12">
        <v>25</v>
      </c>
      <c r="E74" s="12">
        <v>25</v>
      </c>
      <c r="F74" s="48">
        <v>18.3</v>
      </c>
      <c r="G74" s="12" t="s">
        <v>148</v>
      </c>
    </row>
    <row r="75" spans="1:7" ht="15.75" x14ac:dyDescent="0.25">
      <c r="A75" s="8" t="s">
        <v>16</v>
      </c>
      <c r="B75" s="12" t="s">
        <v>93</v>
      </c>
      <c r="C75" s="12">
        <v>22</v>
      </c>
      <c r="D75" s="12">
        <v>22</v>
      </c>
      <c r="E75" s="12">
        <v>22</v>
      </c>
      <c r="F75" s="12">
        <v>84.9</v>
      </c>
      <c r="G75" s="12">
        <v>96.6</v>
      </c>
    </row>
    <row r="76" spans="1:7" ht="15.75" x14ac:dyDescent="0.25">
      <c r="A76" s="8" t="s">
        <v>35</v>
      </c>
      <c r="B76" s="12" t="s">
        <v>89</v>
      </c>
      <c r="C76" s="12">
        <v>13.6</v>
      </c>
      <c r="D76" s="39">
        <v>16</v>
      </c>
      <c r="E76" s="39">
        <v>22</v>
      </c>
      <c r="F76" s="12" t="s">
        <v>148</v>
      </c>
      <c r="G76" s="12" t="s">
        <v>148</v>
      </c>
    </row>
    <row r="77" spans="1:7" ht="15.75" x14ac:dyDescent="0.25">
      <c r="A77" s="8" t="s">
        <v>54</v>
      </c>
      <c r="B77" s="12" t="s">
        <v>92</v>
      </c>
      <c r="C77" s="11">
        <v>21</v>
      </c>
      <c r="D77" s="12">
        <v>21</v>
      </c>
      <c r="E77" s="12">
        <v>21</v>
      </c>
      <c r="F77" s="48">
        <v>47</v>
      </c>
      <c r="G77" s="12">
        <v>80.3</v>
      </c>
    </row>
    <row r="78" spans="1:7" ht="15.75" x14ac:dyDescent="0.25">
      <c r="A78" s="8" t="s">
        <v>14</v>
      </c>
      <c r="B78" s="12" t="s">
        <v>88</v>
      </c>
      <c r="C78" s="12">
        <v>18.8</v>
      </c>
      <c r="D78" s="12">
        <v>15</v>
      </c>
      <c r="E78" s="12">
        <v>20</v>
      </c>
      <c r="F78" s="12">
        <v>44.5</v>
      </c>
      <c r="G78" s="22">
        <v>75</v>
      </c>
    </row>
    <row r="79" spans="1:7" ht="15.75" x14ac:dyDescent="0.25">
      <c r="A79" s="8" t="s">
        <v>10</v>
      </c>
      <c r="B79" s="12" t="s">
        <v>93</v>
      </c>
      <c r="C79" s="12">
        <v>16.7</v>
      </c>
      <c r="D79" s="12">
        <v>17</v>
      </c>
      <c r="E79" s="12">
        <v>17</v>
      </c>
      <c r="F79" s="12">
        <v>55.5</v>
      </c>
      <c r="G79" s="22">
        <v>80</v>
      </c>
    </row>
    <row r="80" spans="1:7" ht="15.75" x14ac:dyDescent="0.25">
      <c r="A80" s="8" t="s">
        <v>51</v>
      </c>
      <c r="B80" s="12" t="s">
        <v>89</v>
      </c>
      <c r="C80" s="11">
        <v>15.6</v>
      </c>
      <c r="D80" s="11">
        <v>18</v>
      </c>
      <c r="E80" s="44">
        <v>15.6</v>
      </c>
      <c r="F80" s="39">
        <v>33.6</v>
      </c>
      <c r="G80" s="39">
        <v>51.2</v>
      </c>
    </row>
    <row r="81" spans="1:7" ht="30" x14ac:dyDescent="0.25">
      <c r="A81" s="8" t="s">
        <v>9</v>
      </c>
      <c r="B81" s="12" t="s">
        <v>92</v>
      </c>
      <c r="C81" s="11">
        <v>12.5</v>
      </c>
      <c r="D81" s="11">
        <v>12.5</v>
      </c>
      <c r="E81" s="11">
        <v>12.5</v>
      </c>
      <c r="F81" s="23">
        <v>66.8</v>
      </c>
      <c r="G81" s="23">
        <v>66.7</v>
      </c>
    </row>
    <row r="82" spans="1:7" ht="15.75" x14ac:dyDescent="0.25">
      <c r="A82" s="8" t="s">
        <v>26</v>
      </c>
      <c r="B82" s="12" t="s">
        <v>93</v>
      </c>
      <c r="C82" s="11">
        <v>0</v>
      </c>
      <c r="D82" s="11">
        <v>19</v>
      </c>
      <c r="E82" s="11">
        <v>0</v>
      </c>
      <c r="F82" s="11" t="s">
        <v>148</v>
      </c>
      <c r="G82" s="44">
        <v>100</v>
      </c>
    </row>
    <row r="83" spans="1:7" ht="15.75" x14ac:dyDescent="0.25">
      <c r="A83" s="8" t="s">
        <v>29</v>
      </c>
      <c r="B83" s="12" t="s">
        <v>91</v>
      </c>
      <c r="C83" s="12">
        <v>100</v>
      </c>
      <c r="D83" s="12">
        <v>100</v>
      </c>
      <c r="E83" s="12">
        <v>0</v>
      </c>
      <c r="F83" s="12" t="s">
        <v>147</v>
      </c>
      <c r="G83" s="12" t="s">
        <v>147</v>
      </c>
    </row>
    <row r="84" spans="1:7" ht="15.75" x14ac:dyDescent="0.25">
      <c r="A84" s="8" t="s">
        <v>64</v>
      </c>
      <c r="B84" s="12" t="s">
        <v>96</v>
      </c>
      <c r="C84" s="12">
        <v>0</v>
      </c>
      <c r="D84" s="12">
        <v>0</v>
      </c>
      <c r="E84" s="12">
        <v>0</v>
      </c>
      <c r="F84" s="24">
        <v>49.7</v>
      </c>
      <c r="G84" s="24">
        <v>67</v>
      </c>
    </row>
    <row r="85" spans="1:7" ht="30" x14ac:dyDescent="0.25">
      <c r="A85" s="8" t="s">
        <v>66</v>
      </c>
      <c r="B85" s="12" t="s">
        <v>94</v>
      </c>
      <c r="C85" s="12">
        <v>5</v>
      </c>
      <c r="D85" s="12">
        <v>10</v>
      </c>
      <c r="E85" s="12">
        <v>0</v>
      </c>
      <c r="F85" s="12">
        <v>33.43</v>
      </c>
      <c r="G85" s="12">
        <v>76.16</v>
      </c>
    </row>
    <row r="86" spans="1:7" ht="15.75" x14ac:dyDescent="0.25">
      <c r="A86" s="8" t="s">
        <v>82</v>
      </c>
      <c r="B86" s="12" t="s">
        <v>94</v>
      </c>
      <c r="C86" s="12">
        <v>0</v>
      </c>
      <c r="D86" s="12">
        <v>0</v>
      </c>
      <c r="E86" s="12">
        <v>0</v>
      </c>
      <c r="F86" s="12" t="s">
        <v>148</v>
      </c>
      <c r="G86" s="12" t="s">
        <v>148</v>
      </c>
    </row>
    <row r="87" spans="1:7" ht="15.75" x14ac:dyDescent="0.25">
      <c r="A87" s="8" t="s">
        <v>85</v>
      </c>
      <c r="B87" s="12" t="s">
        <v>90</v>
      </c>
      <c r="C87" s="12">
        <v>0</v>
      </c>
      <c r="D87" s="12">
        <v>10</v>
      </c>
      <c r="E87" s="12">
        <v>0</v>
      </c>
      <c r="F87" s="55">
        <v>38.299999999999997</v>
      </c>
      <c r="G87" s="55">
        <v>35.6</v>
      </c>
    </row>
    <row r="93" spans="1:7" ht="81" customHeight="1" x14ac:dyDescent="0.25">
      <c r="A93" s="127" t="s">
        <v>0</v>
      </c>
      <c r="B93" s="127"/>
      <c r="C93" s="127"/>
      <c r="D93" s="127"/>
      <c r="E93" s="127"/>
      <c r="F93" s="127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80" r:id="rId1" display="http://fsa.gov.ru/index/staticview/id/413/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  <headerFooter>
    <oddHeader>&amp;RПриложение 1
Рынки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" activePane="bottomLeft" state="frozen"/>
      <selection pane="bottomLeft" activeCell="A93" sqref="A93:F93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2.140625" style="59" customWidth="1"/>
    <col min="4" max="4" width="15.5703125" style="59" customWidth="1"/>
    <col min="5" max="5" width="17" style="59" customWidth="1"/>
    <col min="6" max="6" width="22.5703125" style="59" customWidth="1"/>
    <col min="7" max="7" width="15.42578125" style="59" customWidth="1"/>
    <col min="8" max="16384" width="9.140625" style="59"/>
  </cols>
  <sheetData>
    <row r="1" spans="1:7" ht="49.5" customHeight="1" x14ac:dyDescent="0.25">
      <c r="A1" s="124" t="s">
        <v>105</v>
      </c>
      <c r="B1" s="124"/>
      <c r="C1" s="124"/>
      <c r="D1" s="124"/>
      <c r="E1" s="124"/>
      <c r="F1" s="124"/>
      <c r="G1" s="124"/>
    </row>
    <row r="2" spans="1:7" s="62" customFormat="1" ht="114.7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30" x14ac:dyDescent="0.25">
      <c r="A3" s="2" t="s">
        <v>18</v>
      </c>
      <c r="B3" s="12" t="s">
        <v>90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25</v>
      </c>
      <c r="B4" s="12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41</v>
      </c>
      <c r="B5" s="12" t="s">
        <v>90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2" t="s">
        <v>44</v>
      </c>
      <c r="B6" s="12" t="s">
        <v>93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30" x14ac:dyDescent="0.25">
      <c r="A7" s="2" t="s">
        <v>47</v>
      </c>
      <c r="B7" s="12" t="s">
        <v>91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63" t="s">
        <v>65</v>
      </c>
      <c r="B8" s="12" t="s">
        <v>88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84</v>
      </c>
      <c r="B9" s="12" t="s">
        <v>90</v>
      </c>
      <c r="C9" s="12" t="s">
        <v>157</v>
      </c>
      <c r="D9" s="12" t="s">
        <v>157</v>
      </c>
      <c r="E9" s="12" t="s">
        <v>145</v>
      </c>
      <c r="F9" s="12" t="s">
        <v>145</v>
      </c>
      <c r="G9" s="12" t="s">
        <v>145</v>
      </c>
    </row>
    <row r="10" spans="1:7" ht="30" x14ac:dyDescent="0.25">
      <c r="A10" s="64" t="s">
        <v>86</v>
      </c>
      <c r="B10" s="12" t="s">
        <v>96</v>
      </c>
      <c r="C10" s="11" t="s">
        <v>145</v>
      </c>
      <c r="D10" s="11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2" t="s">
        <v>3</v>
      </c>
      <c r="B11" s="12" t="s">
        <v>88</v>
      </c>
      <c r="C11" s="12">
        <v>100</v>
      </c>
      <c r="D11" s="39">
        <v>100</v>
      </c>
      <c r="E11" s="39">
        <v>100</v>
      </c>
      <c r="F11" s="39">
        <v>31.5</v>
      </c>
      <c r="G11" s="39">
        <v>61</v>
      </c>
    </row>
    <row r="12" spans="1:7" ht="18.75" customHeight="1" x14ac:dyDescent="0.25">
      <c r="A12" s="2" t="s">
        <v>10</v>
      </c>
      <c r="B12" s="12" t="s">
        <v>93</v>
      </c>
      <c r="C12" s="12">
        <v>100</v>
      </c>
      <c r="D12" s="12">
        <v>100</v>
      </c>
      <c r="E12" s="12">
        <v>100</v>
      </c>
      <c r="F12" s="12">
        <v>54.7</v>
      </c>
      <c r="G12" s="22">
        <v>100</v>
      </c>
    </row>
    <row r="13" spans="1:7" ht="15.75" x14ac:dyDescent="0.25">
      <c r="A13" s="2" t="s">
        <v>11</v>
      </c>
      <c r="B13" s="12" t="s">
        <v>93</v>
      </c>
      <c r="C13" s="48">
        <v>100</v>
      </c>
      <c r="D13" s="48">
        <v>100</v>
      </c>
      <c r="E13" s="48">
        <v>100</v>
      </c>
      <c r="F13" s="48">
        <v>21.5</v>
      </c>
      <c r="G13" s="12" t="s">
        <v>148</v>
      </c>
    </row>
    <row r="14" spans="1:7" ht="15.75" x14ac:dyDescent="0.25">
      <c r="A14" s="2" t="s">
        <v>13</v>
      </c>
      <c r="B14" s="12" t="s">
        <v>93</v>
      </c>
      <c r="C14" s="12">
        <v>100</v>
      </c>
      <c r="D14" s="12">
        <v>100</v>
      </c>
      <c r="E14" s="12">
        <v>100</v>
      </c>
      <c r="F14" s="11" t="s">
        <v>147</v>
      </c>
      <c r="G14" s="11">
        <v>57.1</v>
      </c>
    </row>
    <row r="15" spans="1:7" ht="15.75" x14ac:dyDescent="0.25">
      <c r="A15" s="2" t="s">
        <v>14</v>
      </c>
      <c r="B15" s="12" t="s">
        <v>88</v>
      </c>
      <c r="C15" s="12">
        <v>100</v>
      </c>
      <c r="D15" s="12">
        <v>100</v>
      </c>
      <c r="E15" s="12">
        <v>100</v>
      </c>
      <c r="F15" s="12">
        <v>41.4</v>
      </c>
      <c r="G15" s="22">
        <v>100</v>
      </c>
    </row>
    <row r="16" spans="1:7" ht="15.75" x14ac:dyDescent="0.25">
      <c r="A16" s="2" t="s">
        <v>15</v>
      </c>
      <c r="B16" s="12" t="s">
        <v>91</v>
      </c>
      <c r="C16" s="12">
        <v>100</v>
      </c>
      <c r="D16" s="12">
        <v>100</v>
      </c>
      <c r="E16" s="12">
        <v>100</v>
      </c>
      <c r="F16" s="11" t="s">
        <v>147</v>
      </c>
      <c r="G16" s="12">
        <v>76.12</v>
      </c>
    </row>
    <row r="17" spans="1:7" ht="15.75" x14ac:dyDescent="0.25">
      <c r="A17" s="2" t="s">
        <v>16</v>
      </c>
      <c r="B17" s="12" t="s">
        <v>93</v>
      </c>
      <c r="C17" s="12">
        <v>100</v>
      </c>
      <c r="D17" s="12">
        <v>100</v>
      </c>
      <c r="E17" s="12">
        <v>100</v>
      </c>
      <c r="F17" s="12">
        <v>84.9</v>
      </c>
      <c r="G17" s="12">
        <v>58.8</v>
      </c>
    </row>
    <row r="18" spans="1:7" ht="15.75" x14ac:dyDescent="0.25">
      <c r="A18" s="2" t="s">
        <v>20</v>
      </c>
      <c r="B18" s="12" t="s">
        <v>93</v>
      </c>
      <c r="C18" s="48">
        <v>100</v>
      </c>
      <c r="D18" s="48">
        <v>100</v>
      </c>
      <c r="E18" s="48">
        <v>100</v>
      </c>
      <c r="F18" s="48">
        <v>31.8</v>
      </c>
      <c r="G18" s="48">
        <v>54.3</v>
      </c>
    </row>
    <row r="19" spans="1:7" ht="30" x14ac:dyDescent="0.25">
      <c r="A19" s="2" t="s">
        <v>23</v>
      </c>
      <c r="B19" s="12" t="s">
        <v>94</v>
      </c>
      <c r="C19" s="12">
        <v>100</v>
      </c>
      <c r="D19" s="12">
        <v>100</v>
      </c>
      <c r="E19" s="12">
        <v>100</v>
      </c>
      <c r="F19" s="23">
        <v>54.7</v>
      </c>
      <c r="G19" s="23">
        <v>70.5</v>
      </c>
    </row>
    <row r="20" spans="1:7" ht="15.75" x14ac:dyDescent="0.25">
      <c r="A20" s="2" t="s">
        <v>24</v>
      </c>
      <c r="B20" s="12" t="s">
        <v>91</v>
      </c>
      <c r="C20" s="12">
        <v>100</v>
      </c>
      <c r="D20" s="12">
        <v>100</v>
      </c>
      <c r="E20" s="12">
        <v>100</v>
      </c>
      <c r="F20" s="67">
        <v>40</v>
      </c>
      <c r="G20" s="12">
        <v>75</v>
      </c>
    </row>
    <row r="21" spans="1:7" ht="15.75" x14ac:dyDescent="0.25">
      <c r="A21" s="2" t="s">
        <v>26</v>
      </c>
      <c r="B21" s="12" t="s">
        <v>93</v>
      </c>
      <c r="C21" s="11">
        <v>100</v>
      </c>
      <c r="D21" s="11">
        <v>100</v>
      </c>
      <c r="E21" s="11">
        <v>100</v>
      </c>
      <c r="F21" s="11" t="s">
        <v>148</v>
      </c>
      <c r="G21" s="44">
        <v>90</v>
      </c>
    </row>
    <row r="22" spans="1:7" ht="15.75" x14ac:dyDescent="0.25">
      <c r="A22" s="2" t="s">
        <v>27</v>
      </c>
      <c r="B22" s="12" t="s">
        <v>90</v>
      </c>
      <c r="C22" s="12">
        <v>100</v>
      </c>
      <c r="D22" s="12">
        <v>100</v>
      </c>
      <c r="E22" s="12">
        <v>100</v>
      </c>
      <c r="F22" s="12">
        <v>19.3</v>
      </c>
      <c r="G22" s="22">
        <v>37.5</v>
      </c>
    </row>
    <row r="23" spans="1:7" ht="33.75" customHeight="1" x14ac:dyDescent="0.25">
      <c r="A23" s="2" t="s">
        <v>28</v>
      </c>
      <c r="B23" s="12" t="s">
        <v>94</v>
      </c>
      <c r="C23" s="12">
        <v>100</v>
      </c>
      <c r="D23" s="12">
        <v>96</v>
      </c>
      <c r="E23" s="12">
        <v>100</v>
      </c>
      <c r="F23" s="12">
        <v>63</v>
      </c>
      <c r="G23" s="22">
        <v>61</v>
      </c>
    </row>
    <row r="24" spans="1:7" ht="15.75" x14ac:dyDescent="0.25">
      <c r="A24" s="2" t="s">
        <v>30</v>
      </c>
      <c r="B24" s="12" t="s">
        <v>89</v>
      </c>
      <c r="C24" s="12">
        <v>100</v>
      </c>
      <c r="D24" s="12">
        <v>100</v>
      </c>
      <c r="E24" s="12">
        <v>100</v>
      </c>
      <c r="F24" s="12">
        <v>71</v>
      </c>
      <c r="G24" s="22">
        <v>75</v>
      </c>
    </row>
    <row r="25" spans="1:7" ht="15.75" x14ac:dyDescent="0.25">
      <c r="A25" s="2" t="s">
        <v>31</v>
      </c>
      <c r="B25" s="12" t="s">
        <v>92</v>
      </c>
      <c r="C25" s="12">
        <v>98.9</v>
      </c>
      <c r="D25" s="12">
        <v>93</v>
      </c>
      <c r="E25" s="12">
        <v>100</v>
      </c>
      <c r="F25" s="12"/>
      <c r="G25" s="48">
        <v>34.5</v>
      </c>
    </row>
    <row r="26" spans="1:7" ht="15.75" x14ac:dyDescent="0.25">
      <c r="A26" s="2" t="s">
        <v>32</v>
      </c>
      <c r="B26" s="12" t="s">
        <v>91</v>
      </c>
      <c r="C26" s="24">
        <v>100</v>
      </c>
      <c r="D26" s="24">
        <v>100</v>
      </c>
      <c r="E26" s="24">
        <v>100</v>
      </c>
      <c r="F26" s="49">
        <f>(51.57+43.69+44.59)/3</f>
        <v>46.616666666666667</v>
      </c>
      <c r="G26" s="22">
        <v>93.3</v>
      </c>
    </row>
    <row r="27" spans="1:7" ht="15.75" x14ac:dyDescent="0.25">
      <c r="A27" s="2" t="s">
        <v>33</v>
      </c>
      <c r="B27" s="12" t="s">
        <v>93</v>
      </c>
      <c r="C27" s="12">
        <v>100</v>
      </c>
      <c r="D27" s="12">
        <v>100</v>
      </c>
      <c r="E27" s="12">
        <v>100</v>
      </c>
      <c r="F27" s="12">
        <v>50.6</v>
      </c>
      <c r="G27" s="12">
        <v>98.3</v>
      </c>
    </row>
    <row r="28" spans="1:7" ht="15.75" x14ac:dyDescent="0.25">
      <c r="A28" s="2" t="s">
        <v>34</v>
      </c>
      <c r="B28" s="12" t="s">
        <v>88</v>
      </c>
      <c r="C28" s="12">
        <v>100</v>
      </c>
      <c r="D28" s="12">
        <v>100</v>
      </c>
      <c r="E28" s="12">
        <v>100</v>
      </c>
      <c r="F28" s="12">
        <v>79.47</v>
      </c>
      <c r="G28" s="22">
        <v>66.099999999999994</v>
      </c>
    </row>
    <row r="29" spans="1:7" ht="15.75" x14ac:dyDescent="0.25">
      <c r="A29" s="2" t="s">
        <v>35</v>
      </c>
      <c r="B29" s="12" t="s">
        <v>89</v>
      </c>
      <c r="C29" s="12">
        <v>100</v>
      </c>
      <c r="D29" s="39">
        <v>100</v>
      </c>
      <c r="E29" s="39">
        <v>100</v>
      </c>
      <c r="F29" s="12" t="s">
        <v>148</v>
      </c>
      <c r="G29" s="12" t="s">
        <v>148</v>
      </c>
    </row>
    <row r="30" spans="1:7" ht="15.75" x14ac:dyDescent="0.25">
      <c r="A30" s="2" t="s">
        <v>36</v>
      </c>
      <c r="B30" s="12" t="s">
        <v>95</v>
      </c>
      <c r="C30" s="48">
        <v>100</v>
      </c>
      <c r="D30" s="48">
        <v>100</v>
      </c>
      <c r="E30" s="48">
        <v>100</v>
      </c>
      <c r="F30" s="48">
        <v>17</v>
      </c>
      <c r="G30" s="48">
        <v>61.3</v>
      </c>
    </row>
    <row r="31" spans="1:7" ht="15.75" x14ac:dyDescent="0.25">
      <c r="A31" s="2" t="s">
        <v>37</v>
      </c>
      <c r="B31" s="12" t="s">
        <v>96</v>
      </c>
      <c r="C31" s="48">
        <v>100</v>
      </c>
      <c r="D31" s="48">
        <v>100</v>
      </c>
      <c r="E31" s="48">
        <v>100</v>
      </c>
      <c r="F31" s="48">
        <v>31.6</v>
      </c>
      <c r="G31" s="48">
        <v>37.9</v>
      </c>
    </row>
    <row r="32" spans="1:7" ht="15.75" x14ac:dyDescent="0.25">
      <c r="A32" s="2" t="s">
        <v>38</v>
      </c>
      <c r="B32" s="12" t="s">
        <v>93</v>
      </c>
      <c r="C32" s="24">
        <v>100</v>
      </c>
      <c r="D32" s="24">
        <v>100</v>
      </c>
      <c r="E32" s="24">
        <v>100</v>
      </c>
      <c r="F32" s="24">
        <v>12.6</v>
      </c>
      <c r="G32" s="22">
        <v>60.5</v>
      </c>
    </row>
    <row r="33" spans="1:7" ht="15.75" x14ac:dyDescent="0.25">
      <c r="A33" s="2" t="s">
        <v>40</v>
      </c>
      <c r="B33" s="12" t="s">
        <v>93</v>
      </c>
      <c r="C33" s="12">
        <v>100</v>
      </c>
      <c r="D33" s="12">
        <v>100</v>
      </c>
      <c r="E33" s="12">
        <v>100</v>
      </c>
      <c r="F33" s="12" t="s">
        <v>148</v>
      </c>
      <c r="G33" s="12">
        <v>37</v>
      </c>
    </row>
    <row r="34" spans="1:7" ht="15.75" x14ac:dyDescent="0.25">
      <c r="A34" s="2" t="s">
        <v>42</v>
      </c>
      <c r="B34" s="12" t="s">
        <v>92</v>
      </c>
      <c r="C34" s="12">
        <v>100</v>
      </c>
      <c r="D34" s="12">
        <v>100</v>
      </c>
      <c r="E34" s="12">
        <v>100</v>
      </c>
      <c r="F34" s="12">
        <v>100</v>
      </c>
      <c r="G34" s="12">
        <v>100</v>
      </c>
    </row>
    <row r="35" spans="1:7" ht="15.75" x14ac:dyDescent="0.25">
      <c r="A35" s="2" t="s">
        <v>43</v>
      </c>
      <c r="B35" s="12" t="s">
        <v>92</v>
      </c>
      <c r="C35" s="48">
        <v>100</v>
      </c>
      <c r="D35" s="48">
        <v>100</v>
      </c>
      <c r="E35" s="48">
        <v>100</v>
      </c>
      <c r="F35" s="48">
        <v>16.7</v>
      </c>
      <c r="G35" s="48">
        <v>16.7</v>
      </c>
    </row>
    <row r="36" spans="1:7" ht="15.75" x14ac:dyDescent="0.25">
      <c r="A36" s="2" t="s">
        <v>46</v>
      </c>
      <c r="B36" s="12" t="s">
        <v>91</v>
      </c>
      <c r="C36" s="42">
        <v>100</v>
      </c>
      <c r="D36" s="42">
        <v>100</v>
      </c>
      <c r="E36" s="42">
        <v>100</v>
      </c>
      <c r="F36" s="43">
        <f>(38.9+42.1+41.6)/3</f>
        <v>40.866666666666667</v>
      </c>
      <c r="G36" s="11">
        <v>50</v>
      </c>
    </row>
    <row r="37" spans="1:7" ht="15.75" x14ac:dyDescent="0.25">
      <c r="A37" s="2" t="s">
        <v>48</v>
      </c>
      <c r="B37" s="12" t="s">
        <v>92</v>
      </c>
      <c r="C37" s="48">
        <v>100</v>
      </c>
      <c r="D37" s="12">
        <v>100</v>
      </c>
      <c r="E37" s="12">
        <v>100</v>
      </c>
      <c r="F37" s="12">
        <v>55</v>
      </c>
      <c r="G37" s="12">
        <v>78</v>
      </c>
    </row>
    <row r="38" spans="1:7" ht="15.75" x14ac:dyDescent="0.25">
      <c r="A38" s="2" t="s">
        <v>49</v>
      </c>
      <c r="B38" s="12" t="s">
        <v>91</v>
      </c>
      <c r="C38" s="12">
        <v>100</v>
      </c>
      <c r="D38" s="12">
        <v>100</v>
      </c>
      <c r="E38" s="12">
        <v>100</v>
      </c>
      <c r="F38" s="12">
        <v>19.5</v>
      </c>
      <c r="G38" s="22">
        <v>61.5</v>
      </c>
    </row>
    <row r="39" spans="1:7" ht="15.75" x14ac:dyDescent="0.25">
      <c r="A39" s="2" t="s">
        <v>51</v>
      </c>
      <c r="B39" s="12" t="s">
        <v>89</v>
      </c>
      <c r="C39" s="11">
        <v>100</v>
      </c>
      <c r="D39" s="11">
        <v>100</v>
      </c>
      <c r="E39" s="44">
        <v>100</v>
      </c>
      <c r="F39" s="39">
        <v>46.2</v>
      </c>
      <c r="G39" s="39">
        <v>44.1</v>
      </c>
    </row>
    <row r="40" spans="1:7" ht="15.75" x14ac:dyDescent="0.25">
      <c r="A40" s="2" t="s">
        <v>52</v>
      </c>
      <c r="B40" s="12" t="s">
        <v>92</v>
      </c>
      <c r="C40" s="38">
        <v>100</v>
      </c>
      <c r="D40" s="38">
        <v>100</v>
      </c>
      <c r="E40" s="38">
        <v>100</v>
      </c>
      <c r="F40" s="44">
        <v>45.22</v>
      </c>
      <c r="G40" s="44">
        <v>55.88</v>
      </c>
    </row>
    <row r="41" spans="1:7" ht="15.75" x14ac:dyDescent="0.25">
      <c r="A41" s="2" t="s">
        <v>54</v>
      </c>
      <c r="B41" s="12" t="s">
        <v>92</v>
      </c>
      <c r="C41" s="11">
        <v>100</v>
      </c>
      <c r="D41" s="12">
        <v>100</v>
      </c>
      <c r="E41" s="12">
        <v>100</v>
      </c>
      <c r="F41" s="48">
        <v>46.1</v>
      </c>
      <c r="G41" s="12">
        <v>80.3</v>
      </c>
    </row>
    <row r="42" spans="1:7" ht="15.75" x14ac:dyDescent="0.25">
      <c r="A42" s="2" t="s">
        <v>56</v>
      </c>
      <c r="B42" s="12" t="s">
        <v>90</v>
      </c>
      <c r="C42" s="48">
        <v>100</v>
      </c>
      <c r="D42" s="48">
        <v>100</v>
      </c>
      <c r="E42" s="48">
        <v>100</v>
      </c>
      <c r="F42" s="70">
        <v>33.299999999999997</v>
      </c>
      <c r="G42" s="12">
        <v>100</v>
      </c>
    </row>
    <row r="43" spans="1:7" ht="15.75" x14ac:dyDescent="0.25">
      <c r="A43" s="63" t="s">
        <v>57</v>
      </c>
      <c r="B43" s="12" t="s">
        <v>91</v>
      </c>
      <c r="C43" s="45">
        <v>100</v>
      </c>
      <c r="D43" s="45">
        <v>100</v>
      </c>
      <c r="E43" s="45">
        <v>100</v>
      </c>
      <c r="F43" s="71">
        <v>39</v>
      </c>
      <c r="G43" s="12" t="s">
        <v>148</v>
      </c>
    </row>
    <row r="44" spans="1:7" ht="15.75" x14ac:dyDescent="0.25">
      <c r="A44" s="2" t="s">
        <v>58</v>
      </c>
      <c r="B44" s="12" t="s">
        <v>88</v>
      </c>
      <c r="C44" s="23">
        <v>100</v>
      </c>
      <c r="D44" s="23">
        <v>100</v>
      </c>
      <c r="E44" s="23">
        <v>100</v>
      </c>
      <c r="F44" s="23">
        <v>31.2</v>
      </c>
      <c r="G44" s="58">
        <v>36.4</v>
      </c>
    </row>
    <row r="45" spans="1:7" ht="15.75" x14ac:dyDescent="0.25">
      <c r="A45" s="2" t="s">
        <v>59</v>
      </c>
      <c r="B45" s="12" t="s">
        <v>93</v>
      </c>
      <c r="C45" s="24">
        <v>99.9</v>
      </c>
      <c r="D45" s="24">
        <v>99.9</v>
      </c>
      <c r="E45" s="24">
        <v>100</v>
      </c>
      <c r="F45" s="12" t="s">
        <v>148</v>
      </c>
      <c r="G45" s="12" t="s">
        <v>148</v>
      </c>
    </row>
    <row r="46" spans="1:7" ht="15.75" x14ac:dyDescent="0.25">
      <c r="A46" s="2" t="s">
        <v>60</v>
      </c>
      <c r="B46" s="12" t="s">
        <v>92</v>
      </c>
      <c r="C46" s="24">
        <v>98.7</v>
      </c>
      <c r="D46" s="24">
        <v>100</v>
      </c>
      <c r="E46" s="24">
        <v>100</v>
      </c>
      <c r="F46" s="24">
        <v>65.5</v>
      </c>
      <c r="G46" s="24">
        <v>27.2</v>
      </c>
    </row>
    <row r="47" spans="1:7" ht="15.75" x14ac:dyDescent="0.25">
      <c r="A47" s="2" t="s">
        <v>62</v>
      </c>
      <c r="B47" s="12" t="s">
        <v>92</v>
      </c>
      <c r="C47" s="39">
        <v>100</v>
      </c>
      <c r="D47" s="39">
        <v>100</v>
      </c>
      <c r="E47" s="39">
        <v>100</v>
      </c>
      <c r="F47" s="12">
        <v>20.5</v>
      </c>
      <c r="G47" s="12">
        <v>36.4</v>
      </c>
    </row>
    <row r="48" spans="1:7" ht="15.75" x14ac:dyDescent="0.25">
      <c r="A48" s="2" t="s">
        <v>63</v>
      </c>
      <c r="B48" s="12" t="s">
        <v>90</v>
      </c>
      <c r="C48" s="12">
        <v>100</v>
      </c>
      <c r="D48" s="12">
        <v>97</v>
      </c>
      <c r="E48" s="12">
        <v>100</v>
      </c>
      <c r="F48" s="12">
        <v>100</v>
      </c>
      <c r="G48" s="12">
        <v>100</v>
      </c>
    </row>
    <row r="49" spans="1:7" ht="30" x14ac:dyDescent="0.25">
      <c r="A49" s="2" t="s">
        <v>66</v>
      </c>
      <c r="B49" s="12" t="s">
        <v>94</v>
      </c>
      <c r="C49" s="24">
        <v>100</v>
      </c>
      <c r="D49" s="24">
        <v>100</v>
      </c>
      <c r="E49" s="24">
        <v>100</v>
      </c>
      <c r="F49" s="12">
        <v>35.44</v>
      </c>
      <c r="G49" s="12">
        <v>76.16</v>
      </c>
    </row>
    <row r="50" spans="1:7" ht="15.75" x14ac:dyDescent="0.25">
      <c r="A50" s="2" t="s">
        <v>68</v>
      </c>
      <c r="B50" s="12" t="s">
        <v>94</v>
      </c>
      <c r="C50" s="40">
        <v>100</v>
      </c>
      <c r="D50" s="40">
        <v>100</v>
      </c>
      <c r="E50" s="40">
        <v>100</v>
      </c>
      <c r="F50" s="40">
        <v>48.2</v>
      </c>
      <c r="G50" s="40">
        <v>84.21</v>
      </c>
    </row>
    <row r="51" spans="1:7" ht="15.75" x14ac:dyDescent="0.25">
      <c r="A51" s="2" t="s">
        <v>70</v>
      </c>
      <c r="B51" s="12" t="s">
        <v>92</v>
      </c>
      <c r="C51" s="12">
        <v>100</v>
      </c>
      <c r="D51" s="12">
        <v>100</v>
      </c>
      <c r="E51" s="12">
        <v>100</v>
      </c>
      <c r="F51" s="12">
        <v>90.7</v>
      </c>
      <c r="G51" s="12">
        <v>99</v>
      </c>
    </row>
    <row r="52" spans="1:7" ht="15.75" x14ac:dyDescent="0.25">
      <c r="A52" s="2" t="s">
        <v>71</v>
      </c>
      <c r="B52" s="12" t="s">
        <v>93</v>
      </c>
      <c r="C52" s="12">
        <v>100</v>
      </c>
      <c r="D52" s="12">
        <v>100</v>
      </c>
      <c r="E52" s="12">
        <v>100</v>
      </c>
      <c r="F52" s="12">
        <v>22</v>
      </c>
      <c r="G52" s="12">
        <v>68</v>
      </c>
    </row>
    <row r="53" spans="1:7" ht="15.75" x14ac:dyDescent="0.25">
      <c r="A53" s="2" t="s">
        <v>72</v>
      </c>
      <c r="B53" s="12" t="s">
        <v>89</v>
      </c>
      <c r="C53" s="12">
        <v>100</v>
      </c>
      <c r="D53" s="12">
        <v>100</v>
      </c>
      <c r="E53" s="12">
        <v>100</v>
      </c>
      <c r="F53" s="12">
        <v>25</v>
      </c>
      <c r="G53" s="22">
        <v>67</v>
      </c>
    </row>
    <row r="54" spans="1:7" ht="15.75" x14ac:dyDescent="0.25">
      <c r="A54" s="2" t="s">
        <v>73</v>
      </c>
      <c r="B54" s="12" t="s">
        <v>93</v>
      </c>
      <c r="C54" s="12">
        <v>100</v>
      </c>
      <c r="D54" s="12">
        <v>100</v>
      </c>
      <c r="E54" s="12">
        <v>100</v>
      </c>
      <c r="F54" s="23">
        <v>42</v>
      </c>
      <c r="G54" s="23">
        <v>48</v>
      </c>
    </row>
    <row r="55" spans="1:7" ht="15.75" x14ac:dyDescent="0.25">
      <c r="A55" s="2" t="s">
        <v>76</v>
      </c>
      <c r="B55" s="12" t="s">
        <v>92</v>
      </c>
      <c r="C55" s="12">
        <v>100</v>
      </c>
      <c r="D55" s="12">
        <v>100</v>
      </c>
      <c r="E55" s="12">
        <v>100</v>
      </c>
      <c r="F55" s="12">
        <v>64.900000000000006</v>
      </c>
      <c r="G55" s="12">
        <v>85.6</v>
      </c>
    </row>
    <row r="56" spans="1:7" ht="15.75" x14ac:dyDescent="0.25">
      <c r="A56" s="2" t="s">
        <v>77</v>
      </c>
      <c r="B56" s="12" t="s">
        <v>92</v>
      </c>
      <c r="C56" s="24">
        <v>100</v>
      </c>
      <c r="D56" s="12">
        <v>100</v>
      </c>
      <c r="E56" s="12">
        <v>100</v>
      </c>
      <c r="F56" s="24">
        <v>6</v>
      </c>
      <c r="G56" s="24">
        <v>41</v>
      </c>
    </row>
    <row r="57" spans="1:7" ht="15.75" x14ac:dyDescent="0.25">
      <c r="A57" s="2" t="s">
        <v>78</v>
      </c>
      <c r="B57" s="12" t="s">
        <v>90</v>
      </c>
      <c r="C57" s="73">
        <v>100</v>
      </c>
      <c r="D57" s="73">
        <v>100</v>
      </c>
      <c r="E57" s="73">
        <v>100</v>
      </c>
      <c r="F57" s="23">
        <v>18</v>
      </c>
      <c r="G57" s="58">
        <v>100</v>
      </c>
    </row>
    <row r="58" spans="1:7" ht="15.75" x14ac:dyDescent="0.25">
      <c r="A58" s="2" t="s">
        <v>79</v>
      </c>
      <c r="B58" s="12" t="s">
        <v>89</v>
      </c>
      <c r="C58" s="12">
        <v>100</v>
      </c>
      <c r="D58" s="12">
        <v>100</v>
      </c>
      <c r="E58" s="12">
        <v>100</v>
      </c>
      <c r="F58" s="12">
        <v>29.5</v>
      </c>
      <c r="G58" s="22">
        <v>50</v>
      </c>
    </row>
    <row r="59" spans="1:7" ht="30" x14ac:dyDescent="0.25">
      <c r="A59" s="2" t="s">
        <v>80</v>
      </c>
      <c r="B59" s="12" t="s">
        <v>96</v>
      </c>
      <c r="C59" s="24">
        <v>100</v>
      </c>
      <c r="D59" s="24">
        <v>63</v>
      </c>
      <c r="E59" s="24">
        <v>100</v>
      </c>
      <c r="F59" s="25">
        <v>10.700000000000001</v>
      </c>
      <c r="G59" s="39" t="s">
        <v>148</v>
      </c>
    </row>
    <row r="60" spans="1:7" ht="15.75" x14ac:dyDescent="0.25">
      <c r="A60" s="2" t="s">
        <v>81</v>
      </c>
      <c r="B60" s="12" t="s">
        <v>96</v>
      </c>
      <c r="C60" s="12">
        <v>100</v>
      </c>
      <c r="D60" s="12">
        <v>100</v>
      </c>
      <c r="E60" s="12">
        <v>100</v>
      </c>
      <c r="F60" s="49">
        <v>21.53</v>
      </c>
      <c r="G60" s="24">
        <v>82.3</v>
      </c>
    </row>
    <row r="61" spans="1:7" ht="15.75" x14ac:dyDescent="0.25">
      <c r="A61" s="2" t="s">
        <v>82</v>
      </c>
      <c r="B61" s="12" t="s">
        <v>94</v>
      </c>
      <c r="C61" s="12">
        <v>100</v>
      </c>
      <c r="D61" s="12">
        <v>100</v>
      </c>
      <c r="E61" s="12">
        <v>100</v>
      </c>
      <c r="F61" s="12" t="s">
        <v>148</v>
      </c>
      <c r="G61" s="12" t="s">
        <v>148</v>
      </c>
    </row>
    <row r="62" spans="1:7" ht="15.75" x14ac:dyDescent="0.25">
      <c r="A62" s="2" t="s">
        <v>87</v>
      </c>
      <c r="B62" s="12" t="s">
        <v>93</v>
      </c>
      <c r="C62" s="24">
        <v>100</v>
      </c>
      <c r="D62" s="24">
        <v>100</v>
      </c>
      <c r="E62" s="24">
        <v>100</v>
      </c>
      <c r="F62" s="24">
        <v>59.6</v>
      </c>
      <c r="G62" s="12">
        <v>93.8</v>
      </c>
    </row>
    <row r="63" spans="1:7" ht="15.75" x14ac:dyDescent="0.25">
      <c r="A63" s="2" t="s">
        <v>45</v>
      </c>
      <c r="B63" s="12" t="s">
        <v>93</v>
      </c>
      <c r="C63" s="39">
        <v>99.6</v>
      </c>
      <c r="D63" s="39">
        <v>99.6</v>
      </c>
      <c r="E63" s="39">
        <v>99.6</v>
      </c>
      <c r="F63" s="12" t="s">
        <v>147</v>
      </c>
      <c r="G63" s="22">
        <v>59</v>
      </c>
    </row>
    <row r="64" spans="1:7" ht="15.75" x14ac:dyDescent="0.25">
      <c r="A64" s="2" t="s">
        <v>83</v>
      </c>
      <c r="B64" s="12" t="s">
        <v>92</v>
      </c>
      <c r="C64" s="12">
        <v>99</v>
      </c>
      <c r="D64" s="12">
        <v>99</v>
      </c>
      <c r="E64" s="12">
        <v>99</v>
      </c>
      <c r="F64" s="12">
        <v>68</v>
      </c>
      <c r="G64" s="12">
        <v>50</v>
      </c>
    </row>
    <row r="65" spans="1:7" ht="15.75" x14ac:dyDescent="0.25">
      <c r="A65" s="2" t="s">
        <v>50</v>
      </c>
      <c r="B65" s="12" t="s">
        <v>89</v>
      </c>
      <c r="C65" s="12">
        <v>92</v>
      </c>
      <c r="D65" s="12">
        <v>92</v>
      </c>
      <c r="E65" s="12">
        <v>98.8</v>
      </c>
      <c r="F65" s="12">
        <v>42</v>
      </c>
      <c r="G65" s="22">
        <v>33.299999999999997</v>
      </c>
    </row>
    <row r="66" spans="1:7" ht="15.75" x14ac:dyDescent="0.25">
      <c r="A66" s="2" t="s">
        <v>75</v>
      </c>
      <c r="B66" s="12" t="s">
        <v>96</v>
      </c>
      <c r="C66" s="48">
        <v>99.29</v>
      </c>
      <c r="D66" s="48">
        <v>99.29</v>
      </c>
      <c r="E66" s="48">
        <v>98.2</v>
      </c>
      <c r="F66" s="48">
        <v>44.3</v>
      </c>
      <c r="G66" s="22">
        <v>50</v>
      </c>
    </row>
    <row r="67" spans="1:7" ht="24.75" customHeight="1" x14ac:dyDescent="0.25">
      <c r="A67" s="2" t="s">
        <v>39</v>
      </c>
      <c r="B67" s="12" t="s">
        <v>91</v>
      </c>
      <c r="C67" s="12">
        <v>98</v>
      </c>
      <c r="D67" s="12">
        <v>98</v>
      </c>
      <c r="E67" s="12">
        <v>98</v>
      </c>
      <c r="F67" s="12">
        <v>43.1</v>
      </c>
      <c r="G67" s="47">
        <v>70</v>
      </c>
    </row>
    <row r="68" spans="1:7" ht="15.75" x14ac:dyDescent="0.25">
      <c r="A68" s="2" t="s">
        <v>67</v>
      </c>
      <c r="B68" s="12" t="s">
        <v>93</v>
      </c>
      <c r="C68" s="46">
        <v>96</v>
      </c>
      <c r="D68" s="12">
        <v>96</v>
      </c>
      <c r="E68" s="12">
        <v>97.9</v>
      </c>
      <c r="F68" s="12">
        <v>14</v>
      </c>
      <c r="G68" s="12" t="s">
        <v>148</v>
      </c>
    </row>
    <row r="69" spans="1:7" ht="15.75" x14ac:dyDescent="0.25">
      <c r="A69" s="2" t="s">
        <v>17</v>
      </c>
      <c r="B69" s="12" t="s">
        <v>94</v>
      </c>
      <c r="C69" s="7">
        <v>96</v>
      </c>
      <c r="D69" s="7">
        <v>97.1</v>
      </c>
      <c r="E69" s="7">
        <v>97.1</v>
      </c>
      <c r="F69" s="7">
        <v>49.6</v>
      </c>
      <c r="G69" s="66" t="s">
        <v>148</v>
      </c>
    </row>
    <row r="70" spans="1:7" ht="31.5" x14ac:dyDescent="0.25">
      <c r="A70" s="2" t="s">
        <v>12</v>
      </c>
      <c r="B70" s="12" t="s">
        <v>90</v>
      </c>
      <c r="C70" s="12">
        <v>96.6</v>
      </c>
      <c r="D70" s="12">
        <v>96.8</v>
      </c>
      <c r="E70" s="11">
        <v>96.8</v>
      </c>
      <c r="F70" s="12">
        <v>25.4</v>
      </c>
      <c r="G70" s="12" t="s">
        <v>146</v>
      </c>
    </row>
    <row r="71" spans="1:7" ht="15.75" x14ac:dyDescent="0.25">
      <c r="A71" s="2" t="s">
        <v>69</v>
      </c>
      <c r="B71" s="12" t="s">
        <v>93</v>
      </c>
      <c r="C71" s="12">
        <v>96.1</v>
      </c>
      <c r="D71" s="12">
        <v>96.1</v>
      </c>
      <c r="E71" s="12">
        <v>96.1</v>
      </c>
      <c r="F71" s="72">
        <v>34.700000000000003</v>
      </c>
      <c r="G71" s="72">
        <v>60</v>
      </c>
    </row>
    <row r="72" spans="1:7" ht="15.75" x14ac:dyDescent="0.25">
      <c r="A72" s="2" t="s">
        <v>64</v>
      </c>
      <c r="B72" s="12" t="s">
        <v>96</v>
      </c>
      <c r="C72" s="12">
        <v>96</v>
      </c>
      <c r="D72" s="12">
        <v>96</v>
      </c>
      <c r="E72" s="12">
        <v>96</v>
      </c>
      <c r="F72" s="24">
        <v>45.6</v>
      </c>
      <c r="G72" s="24">
        <v>77</v>
      </c>
    </row>
    <row r="73" spans="1:7" ht="15.75" x14ac:dyDescent="0.25">
      <c r="A73" s="2" t="s">
        <v>19</v>
      </c>
      <c r="B73" s="12" t="s">
        <v>90</v>
      </c>
      <c r="C73" s="12">
        <v>90.9</v>
      </c>
      <c r="D73" s="12">
        <v>91.2</v>
      </c>
      <c r="E73" s="12">
        <v>94.2</v>
      </c>
      <c r="F73" s="39" t="s">
        <v>148</v>
      </c>
      <c r="G73" s="39" t="s">
        <v>148</v>
      </c>
    </row>
    <row r="74" spans="1:7" ht="15.75" x14ac:dyDescent="0.25">
      <c r="A74" s="2" t="s">
        <v>5</v>
      </c>
      <c r="B74" s="12" t="s">
        <v>89</v>
      </c>
      <c r="C74" s="12">
        <v>92</v>
      </c>
      <c r="D74" s="12">
        <v>94</v>
      </c>
      <c r="E74" s="12">
        <v>94</v>
      </c>
      <c r="F74" s="12">
        <v>41.5</v>
      </c>
      <c r="G74" s="12">
        <v>45.1</v>
      </c>
    </row>
    <row r="75" spans="1:7" ht="15.75" x14ac:dyDescent="0.25">
      <c r="A75" s="2" t="s">
        <v>6</v>
      </c>
      <c r="B75" s="12" t="s">
        <v>90</v>
      </c>
      <c r="C75" s="12">
        <v>94</v>
      </c>
      <c r="D75" s="12">
        <v>94</v>
      </c>
      <c r="E75" s="12">
        <v>94</v>
      </c>
      <c r="F75" s="12">
        <v>24.4</v>
      </c>
      <c r="G75" s="22">
        <v>36.700000000000003</v>
      </c>
    </row>
    <row r="76" spans="1:7" ht="15.75" x14ac:dyDescent="0.25">
      <c r="A76" s="2" t="s">
        <v>55</v>
      </c>
      <c r="B76" s="12" t="s">
        <v>92</v>
      </c>
      <c r="C76" s="7">
        <v>96</v>
      </c>
      <c r="D76" s="7">
        <v>97</v>
      </c>
      <c r="E76" s="7">
        <v>93</v>
      </c>
      <c r="F76" s="69">
        <v>12.9</v>
      </c>
      <c r="G76" s="69">
        <v>63.7</v>
      </c>
    </row>
    <row r="77" spans="1:7" ht="15.75" x14ac:dyDescent="0.25">
      <c r="A77" s="2" t="s">
        <v>8</v>
      </c>
      <c r="B77" s="12" t="s">
        <v>88</v>
      </c>
      <c r="C77" s="12">
        <v>94</v>
      </c>
      <c r="D77" s="12">
        <v>83</v>
      </c>
      <c r="E77" s="12">
        <v>90</v>
      </c>
      <c r="F77" s="12">
        <v>43.2</v>
      </c>
      <c r="G77" s="12">
        <v>51.2</v>
      </c>
    </row>
    <row r="78" spans="1:7" ht="15.75" x14ac:dyDescent="0.25">
      <c r="A78" s="4" t="s">
        <v>4</v>
      </c>
      <c r="B78" s="12" t="s">
        <v>89</v>
      </c>
      <c r="C78" s="12">
        <v>80.3</v>
      </c>
      <c r="D78" s="12">
        <v>80.5</v>
      </c>
      <c r="E78" s="12">
        <v>89.1</v>
      </c>
      <c r="F78" s="12">
        <v>25.3</v>
      </c>
      <c r="G78" s="22">
        <v>88.2</v>
      </c>
    </row>
    <row r="79" spans="1:7" ht="15.75" x14ac:dyDescent="0.25">
      <c r="A79" s="2" t="s">
        <v>85</v>
      </c>
      <c r="B79" s="12" t="s">
        <v>90</v>
      </c>
      <c r="C79" s="12">
        <v>91</v>
      </c>
      <c r="D79" s="12">
        <v>91</v>
      </c>
      <c r="E79" s="12">
        <v>87.1</v>
      </c>
      <c r="F79" s="55">
        <v>35.799999999999997</v>
      </c>
      <c r="G79" s="55">
        <v>48.3</v>
      </c>
    </row>
    <row r="80" spans="1:7" ht="15.75" x14ac:dyDescent="0.25">
      <c r="A80" s="2" t="s">
        <v>22</v>
      </c>
      <c r="B80" s="12" t="s">
        <v>89</v>
      </c>
      <c r="C80" s="12">
        <v>96</v>
      </c>
      <c r="D80" s="12">
        <v>90</v>
      </c>
      <c r="E80" s="12">
        <v>85</v>
      </c>
      <c r="F80" s="12" t="s">
        <v>148</v>
      </c>
      <c r="G80" s="12" t="s">
        <v>148</v>
      </c>
    </row>
    <row r="81" spans="1:7" ht="15.75" x14ac:dyDescent="0.25">
      <c r="A81" s="2" t="s">
        <v>53</v>
      </c>
      <c r="B81" s="12" t="s">
        <v>93</v>
      </c>
      <c r="C81" s="12">
        <v>20</v>
      </c>
      <c r="D81" s="12">
        <v>85</v>
      </c>
      <c r="E81" s="12">
        <v>85</v>
      </c>
      <c r="F81" s="12">
        <v>61.2</v>
      </c>
      <c r="G81" s="22">
        <v>73</v>
      </c>
    </row>
    <row r="82" spans="1:7" ht="30" x14ac:dyDescent="0.25">
      <c r="A82" s="2" t="s">
        <v>9</v>
      </c>
      <c r="B82" s="12" t="s">
        <v>92</v>
      </c>
      <c r="C82" s="40">
        <v>81.099999999999994</v>
      </c>
      <c r="D82" s="40">
        <v>81.2</v>
      </c>
      <c r="E82" s="40">
        <v>81.2</v>
      </c>
      <c r="F82" s="23">
        <v>62.4</v>
      </c>
      <c r="G82" s="23">
        <v>68.7</v>
      </c>
    </row>
    <row r="83" spans="1:7" ht="15.75" x14ac:dyDescent="0.25">
      <c r="A83" s="2" t="s">
        <v>7</v>
      </c>
      <c r="B83" s="12" t="s">
        <v>91</v>
      </c>
      <c r="C83" s="12">
        <v>64</v>
      </c>
      <c r="D83" s="12">
        <v>63</v>
      </c>
      <c r="E83" s="12">
        <v>76</v>
      </c>
      <c r="F83" s="12">
        <v>86.2</v>
      </c>
      <c r="G83" s="12">
        <v>90</v>
      </c>
    </row>
    <row r="84" spans="1:7" ht="15.75" x14ac:dyDescent="0.25">
      <c r="A84" s="2" t="s">
        <v>74</v>
      </c>
      <c r="B84" s="12" t="s">
        <v>89</v>
      </c>
      <c r="C84" s="12">
        <v>64</v>
      </c>
      <c r="D84" s="12">
        <v>65</v>
      </c>
      <c r="E84" s="12">
        <v>66</v>
      </c>
      <c r="F84" s="23" t="s">
        <v>148</v>
      </c>
      <c r="G84" s="12" t="s">
        <v>148</v>
      </c>
    </row>
    <row r="85" spans="1:7" ht="15.75" x14ac:dyDescent="0.25">
      <c r="A85" s="2" t="s">
        <v>29</v>
      </c>
      <c r="B85" s="12" t="s">
        <v>91</v>
      </c>
      <c r="C85" s="12">
        <v>23</v>
      </c>
      <c r="D85" s="12">
        <v>40</v>
      </c>
      <c r="E85" s="12">
        <v>65</v>
      </c>
      <c r="F85" s="98">
        <v>100</v>
      </c>
      <c r="G85" s="98">
        <v>100</v>
      </c>
    </row>
    <row r="86" spans="1:7" ht="15.75" x14ac:dyDescent="0.25">
      <c r="A86" s="2" t="s">
        <v>61</v>
      </c>
      <c r="B86" s="12" t="s">
        <v>91</v>
      </c>
      <c r="C86" s="24">
        <v>60</v>
      </c>
      <c r="D86" s="85">
        <v>60</v>
      </c>
      <c r="E86" s="85">
        <v>60</v>
      </c>
      <c r="F86" s="39">
        <v>27.4</v>
      </c>
      <c r="G86" s="39">
        <v>32.5</v>
      </c>
    </row>
    <row r="87" spans="1:7" ht="15.75" x14ac:dyDescent="0.25">
      <c r="A87" s="2" t="s">
        <v>21</v>
      </c>
      <c r="B87" s="12" t="s">
        <v>94</v>
      </c>
      <c r="C87" s="12">
        <v>0.15</v>
      </c>
      <c r="D87" s="12">
        <v>11.5</v>
      </c>
      <c r="E87" s="12">
        <v>0.15</v>
      </c>
      <c r="F87" s="12">
        <v>38.89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11" activePane="bottomLeft" state="frozen"/>
      <selection pane="bottomLeft" activeCell="I38" sqref="I38"/>
    </sheetView>
  </sheetViews>
  <sheetFormatPr defaultColWidth="9.140625" defaultRowHeight="15" x14ac:dyDescent="0.25"/>
  <cols>
    <col min="1" max="1" width="25.140625" style="105" customWidth="1"/>
    <col min="2" max="2" width="8.42578125" style="106" customWidth="1"/>
    <col min="3" max="3" width="13.42578125" style="105" customWidth="1"/>
    <col min="4" max="4" width="13.28515625" style="105" customWidth="1"/>
    <col min="5" max="5" width="17" style="105" customWidth="1"/>
    <col min="6" max="6" width="17.28515625" style="105" customWidth="1"/>
    <col min="7" max="7" width="14.28515625" style="105" customWidth="1"/>
    <col min="8" max="16384" width="9.140625" style="105"/>
  </cols>
  <sheetData>
    <row r="1" spans="1:7" ht="60.75" customHeight="1" x14ac:dyDescent="0.25">
      <c r="A1" s="124" t="s">
        <v>106</v>
      </c>
      <c r="B1" s="124"/>
      <c r="C1" s="124"/>
      <c r="D1" s="124"/>
      <c r="E1" s="124"/>
      <c r="F1" s="124"/>
      <c r="G1" s="124"/>
    </row>
    <row r="2" spans="1:7" s="62" customFormat="1" ht="167.25" customHeight="1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8" t="s">
        <v>8</v>
      </c>
      <c r="B3" s="37" t="s">
        <v>88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30" x14ac:dyDescent="0.25">
      <c r="A4" s="8" t="s">
        <v>18</v>
      </c>
      <c r="B4" s="37" t="s">
        <v>90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25</v>
      </c>
      <c r="B5" s="37" t="s">
        <v>88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8" t="s">
        <v>32</v>
      </c>
      <c r="B6" s="37" t="s">
        <v>91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8" t="s">
        <v>41</v>
      </c>
      <c r="B7" s="37" t="s">
        <v>90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107" t="s">
        <v>44</v>
      </c>
      <c r="B8" s="108" t="s">
        <v>93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8" t="s">
        <v>46</v>
      </c>
      <c r="B9" s="37" t="s">
        <v>91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30" x14ac:dyDescent="0.25">
      <c r="A10" s="109" t="s">
        <v>47</v>
      </c>
      <c r="B10" s="110" t="s">
        <v>91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8" t="s">
        <v>61</v>
      </c>
      <c r="B11" s="37" t="s">
        <v>91</v>
      </c>
      <c r="C11" s="11" t="s">
        <v>145</v>
      </c>
      <c r="D11" s="11" t="s">
        <v>145</v>
      </c>
      <c r="E11" s="11" t="s">
        <v>145</v>
      </c>
      <c r="F11" s="11" t="s">
        <v>145</v>
      </c>
      <c r="G11" s="12" t="s">
        <v>145</v>
      </c>
    </row>
    <row r="12" spans="1:7" ht="18.75" customHeight="1" x14ac:dyDescent="0.25">
      <c r="A12" s="8" t="s">
        <v>63</v>
      </c>
      <c r="B12" s="37" t="s">
        <v>90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15.75" x14ac:dyDescent="0.25">
      <c r="A13" s="8" t="s">
        <v>74</v>
      </c>
      <c r="B13" s="37" t="s">
        <v>89</v>
      </c>
      <c r="C13" s="23" t="s">
        <v>145</v>
      </c>
      <c r="D13" s="23" t="s">
        <v>145</v>
      </c>
      <c r="E13" s="23" t="s">
        <v>145</v>
      </c>
      <c r="F13" s="23" t="s">
        <v>145</v>
      </c>
      <c r="G13" s="12" t="s">
        <v>145</v>
      </c>
    </row>
    <row r="14" spans="1:7" ht="30" x14ac:dyDescent="0.25">
      <c r="A14" s="8" t="s">
        <v>80</v>
      </c>
      <c r="B14" s="37" t="s">
        <v>96</v>
      </c>
      <c r="C14" s="24" t="s">
        <v>145</v>
      </c>
      <c r="D14" s="24" t="s">
        <v>145</v>
      </c>
      <c r="E14" s="24" t="s">
        <v>145</v>
      </c>
      <c r="F14" s="24" t="s">
        <v>145</v>
      </c>
      <c r="G14" s="24" t="s">
        <v>145</v>
      </c>
    </row>
    <row r="15" spans="1:7" ht="30" x14ac:dyDescent="0.25">
      <c r="A15" s="8" t="s">
        <v>84</v>
      </c>
      <c r="B15" s="37" t="s">
        <v>90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12" t="s">
        <v>145</v>
      </c>
    </row>
    <row r="16" spans="1:7" ht="30" x14ac:dyDescent="0.25">
      <c r="A16" s="8" t="s">
        <v>86</v>
      </c>
      <c r="B16" s="37" t="s">
        <v>96</v>
      </c>
      <c r="C16" s="11" t="s">
        <v>145</v>
      </c>
      <c r="D16" s="11" t="s">
        <v>145</v>
      </c>
      <c r="E16" s="12" t="s">
        <v>145</v>
      </c>
      <c r="F16" s="12" t="s">
        <v>145</v>
      </c>
      <c r="G16" s="12" t="s">
        <v>145</v>
      </c>
    </row>
    <row r="17" spans="1:7" ht="15.75" x14ac:dyDescent="0.25">
      <c r="A17" s="8" t="s">
        <v>3</v>
      </c>
      <c r="B17" s="37" t="s">
        <v>88</v>
      </c>
      <c r="C17" s="12">
        <v>100</v>
      </c>
      <c r="D17" s="39">
        <v>100</v>
      </c>
      <c r="E17" s="39">
        <v>100</v>
      </c>
      <c r="F17" s="39">
        <v>33.5</v>
      </c>
      <c r="G17" s="39">
        <v>61</v>
      </c>
    </row>
    <row r="18" spans="1:7" ht="15.75" x14ac:dyDescent="0.25">
      <c r="A18" s="8" t="s">
        <v>5</v>
      </c>
      <c r="B18" s="37" t="s">
        <v>89</v>
      </c>
      <c r="C18" s="12">
        <v>100</v>
      </c>
      <c r="D18" s="12">
        <v>100</v>
      </c>
      <c r="E18" s="12">
        <v>100</v>
      </c>
      <c r="F18" s="12">
        <v>46</v>
      </c>
      <c r="G18" s="12">
        <v>66.7</v>
      </c>
    </row>
    <row r="19" spans="1:7" ht="15.75" x14ac:dyDescent="0.25">
      <c r="A19" s="8" t="s">
        <v>7</v>
      </c>
      <c r="B19" s="37" t="s">
        <v>91</v>
      </c>
      <c r="C19" s="12">
        <v>100</v>
      </c>
      <c r="D19" s="12">
        <v>100</v>
      </c>
      <c r="E19" s="12">
        <v>100</v>
      </c>
      <c r="F19" s="12">
        <v>66.400000000000006</v>
      </c>
      <c r="G19" s="23">
        <v>100</v>
      </c>
    </row>
    <row r="20" spans="1:7" ht="15.75" x14ac:dyDescent="0.25">
      <c r="A20" s="8" t="s">
        <v>10</v>
      </c>
      <c r="B20" s="37" t="s">
        <v>93</v>
      </c>
      <c r="C20" s="12">
        <v>100</v>
      </c>
      <c r="D20" s="12">
        <v>100</v>
      </c>
      <c r="E20" s="12">
        <v>100</v>
      </c>
      <c r="F20" s="12">
        <v>57.6</v>
      </c>
      <c r="G20" s="58">
        <v>100</v>
      </c>
    </row>
    <row r="21" spans="1:7" ht="15.75" x14ac:dyDescent="0.25">
      <c r="A21" s="8" t="s">
        <v>13</v>
      </c>
      <c r="B21" s="37" t="s">
        <v>93</v>
      </c>
      <c r="C21" s="12">
        <v>100</v>
      </c>
      <c r="D21" s="12">
        <v>100</v>
      </c>
      <c r="E21" s="12">
        <v>100</v>
      </c>
      <c r="F21" s="11" t="s">
        <v>147</v>
      </c>
      <c r="G21" s="11">
        <v>57.1</v>
      </c>
    </row>
    <row r="22" spans="1:7" ht="15.75" x14ac:dyDescent="0.25">
      <c r="A22" s="8" t="s">
        <v>14</v>
      </c>
      <c r="B22" s="37" t="s">
        <v>88</v>
      </c>
      <c r="C22" s="12">
        <v>100</v>
      </c>
      <c r="D22" s="12">
        <v>100</v>
      </c>
      <c r="E22" s="12">
        <v>100</v>
      </c>
      <c r="F22" s="12">
        <v>41.2</v>
      </c>
      <c r="G22" s="58">
        <v>100</v>
      </c>
    </row>
    <row r="23" spans="1:7" ht="33.75" customHeight="1" x14ac:dyDescent="0.25">
      <c r="A23" s="8" t="s">
        <v>15</v>
      </c>
      <c r="B23" s="37" t="s">
        <v>91</v>
      </c>
      <c r="C23" s="12">
        <v>100</v>
      </c>
      <c r="D23" s="12">
        <v>100</v>
      </c>
      <c r="E23" s="12">
        <v>100</v>
      </c>
      <c r="F23" s="11" t="s">
        <v>147</v>
      </c>
      <c r="G23" s="12">
        <v>73.12</v>
      </c>
    </row>
    <row r="24" spans="1:7" ht="15.75" x14ac:dyDescent="0.25">
      <c r="A24" s="8" t="s">
        <v>16</v>
      </c>
      <c r="B24" s="37" t="s">
        <v>93</v>
      </c>
      <c r="C24" s="12">
        <v>100</v>
      </c>
      <c r="D24" s="12">
        <v>100</v>
      </c>
      <c r="E24" s="12">
        <v>100</v>
      </c>
      <c r="F24" s="12">
        <v>85.5</v>
      </c>
      <c r="G24" s="12">
        <v>72.900000000000006</v>
      </c>
    </row>
    <row r="25" spans="1:7" ht="15.75" x14ac:dyDescent="0.25">
      <c r="A25" s="8" t="s">
        <v>17</v>
      </c>
      <c r="B25" s="37" t="s">
        <v>94</v>
      </c>
      <c r="C25" s="7">
        <v>100</v>
      </c>
      <c r="D25" s="7">
        <v>100</v>
      </c>
      <c r="E25" s="7">
        <v>100</v>
      </c>
      <c r="F25" s="7">
        <v>47.3</v>
      </c>
      <c r="G25" s="66" t="s">
        <v>148</v>
      </c>
    </row>
    <row r="26" spans="1:7" ht="15.75" x14ac:dyDescent="0.25">
      <c r="A26" s="8" t="s">
        <v>20</v>
      </c>
      <c r="B26" s="37" t="s">
        <v>93</v>
      </c>
      <c r="C26" s="48">
        <v>100</v>
      </c>
      <c r="D26" s="48">
        <v>100</v>
      </c>
      <c r="E26" s="48">
        <v>100</v>
      </c>
      <c r="F26" s="48">
        <v>31.2</v>
      </c>
      <c r="G26" s="48">
        <v>54.3</v>
      </c>
    </row>
    <row r="27" spans="1:7" ht="30" x14ac:dyDescent="0.25">
      <c r="A27" s="8" t="s">
        <v>23</v>
      </c>
      <c r="B27" s="37" t="s">
        <v>94</v>
      </c>
      <c r="C27" s="12">
        <v>100</v>
      </c>
      <c r="D27" s="12">
        <v>100</v>
      </c>
      <c r="E27" s="12">
        <v>100</v>
      </c>
      <c r="F27" s="23">
        <v>54.2</v>
      </c>
      <c r="G27" s="23">
        <v>68</v>
      </c>
    </row>
    <row r="28" spans="1:7" ht="15.75" x14ac:dyDescent="0.25">
      <c r="A28" s="8" t="s">
        <v>24</v>
      </c>
      <c r="B28" s="37" t="s">
        <v>91</v>
      </c>
      <c r="C28" s="12">
        <v>100</v>
      </c>
      <c r="D28" s="12">
        <v>100</v>
      </c>
      <c r="E28" s="12">
        <v>100</v>
      </c>
      <c r="F28" s="67">
        <v>38.4</v>
      </c>
      <c r="G28" s="23">
        <v>100</v>
      </c>
    </row>
    <row r="29" spans="1:7" ht="15.75" x14ac:dyDescent="0.25">
      <c r="A29" s="8" t="s">
        <v>27</v>
      </c>
      <c r="B29" s="37" t="s">
        <v>90</v>
      </c>
      <c r="C29" s="12">
        <v>100</v>
      </c>
      <c r="D29" s="12">
        <v>100</v>
      </c>
      <c r="E29" s="12">
        <v>100</v>
      </c>
      <c r="F29" s="12">
        <v>17.7</v>
      </c>
      <c r="G29" s="22">
        <v>77.8</v>
      </c>
    </row>
    <row r="30" spans="1:7" ht="30" x14ac:dyDescent="0.25">
      <c r="A30" s="8" t="s">
        <v>28</v>
      </c>
      <c r="B30" s="37" t="s">
        <v>94</v>
      </c>
      <c r="C30" s="12">
        <v>100</v>
      </c>
      <c r="D30" s="12">
        <v>100</v>
      </c>
      <c r="E30" s="12">
        <v>100</v>
      </c>
      <c r="F30" s="12">
        <v>66</v>
      </c>
      <c r="G30" s="22">
        <v>67</v>
      </c>
    </row>
    <row r="31" spans="1:7" ht="15.75" x14ac:dyDescent="0.25">
      <c r="A31" s="8" t="s">
        <v>30</v>
      </c>
      <c r="B31" s="37" t="s">
        <v>89</v>
      </c>
      <c r="C31" s="12">
        <v>100</v>
      </c>
      <c r="D31" s="12">
        <v>100</v>
      </c>
      <c r="E31" s="12">
        <v>100</v>
      </c>
      <c r="F31" s="12">
        <v>74</v>
      </c>
      <c r="G31" s="22">
        <v>57.1</v>
      </c>
    </row>
    <row r="32" spans="1:7" ht="15.75" x14ac:dyDescent="0.25">
      <c r="A32" s="8" t="s">
        <v>33</v>
      </c>
      <c r="B32" s="37" t="s">
        <v>93</v>
      </c>
      <c r="C32" s="12">
        <v>100</v>
      </c>
      <c r="D32" s="12">
        <v>100</v>
      </c>
      <c r="E32" s="12">
        <v>100</v>
      </c>
      <c r="F32" s="12">
        <v>43.1</v>
      </c>
      <c r="G32" s="12">
        <v>97.9</v>
      </c>
    </row>
    <row r="33" spans="1:7" ht="15.75" x14ac:dyDescent="0.25">
      <c r="A33" s="8" t="s">
        <v>34</v>
      </c>
      <c r="B33" s="37" t="s">
        <v>88</v>
      </c>
      <c r="C33" s="12">
        <v>100</v>
      </c>
      <c r="D33" s="12">
        <v>100</v>
      </c>
      <c r="E33" s="12">
        <v>100</v>
      </c>
      <c r="F33" s="12">
        <v>79.319999999999993</v>
      </c>
      <c r="G33" s="22">
        <v>79.58</v>
      </c>
    </row>
    <row r="34" spans="1:7" ht="15.75" x14ac:dyDescent="0.25">
      <c r="A34" s="8" t="s">
        <v>35</v>
      </c>
      <c r="B34" s="37" t="s">
        <v>89</v>
      </c>
      <c r="C34" s="12">
        <v>100</v>
      </c>
      <c r="D34" s="39">
        <v>100</v>
      </c>
      <c r="E34" s="39">
        <v>100</v>
      </c>
      <c r="F34" s="12" t="s">
        <v>148</v>
      </c>
      <c r="G34" s="12" t="s">
        <v>148</v>
      </c>
    </row>
    <row r="35" spans="1:7" ht="15.75" x14ac:dyDescent="0.25">
      <c r="A35" s="8" t="s">
        <v>36</v>
      </c>
      <c r="B35" s="37" t="s">
        <v>95</v>
      </c>
      <c r="C35" s="48">
        <v>100</v>
      </c>
      <c r="D35" s="48">
        <v>100</v>
      </c>
      <c r="E35" s="48">
        <v>100</v>
      </c>
      <c r="F35" s="48">
        <v>18.399999999999999</v>
      </c>
      <c r="G35" s="48">
        <v>50</v>
      </c>
    </row>
    <row r="36" spans="1:7" ht="15.75" x14ac:dyDescent="0.25">
      <c r="A36" s="8" t="s">
        <v>38</v>
      </c>
      <c r="B36" s="37" t="s">
        <v>93</v>
      </c>
      <c r="C36" s="24">
        <v>100</v>
      </c>
      <c r="D36" s="24">
        <v>100</v>
      </c>
      <c r="E36" s="24">
        <v>100</v>
      </c>
      <c r="F36" s="24">
        <v>9.9</v>
      </c>
      <c r="G36" s="22">
        <v>60.5</v>
      </c>
    </row>
    <row r="37" spans="1:7" ht="15.75" x14ac:dyDescent="0.25">
      <c r="A37" s="8" t="s">
        <v>40</v>
      </c>
      <c r="B37" s="37" t="s">
        <v>93</v>
      </c>
      <c r="C37" s="12">
        <v>100</v>
      </c>
      <c r="D37" s="12">
        <v>100</v>
      </c>
      <c r="E37" s="12">
        <v>100</v>
      </c>
      <c r="F37" s="12" t="s">
        <v>148</v>
      </c>
      <c r="G37" s="12">
        <v>42</v>
      </c>
    </row>
    <row r="38" spans="1:7" ht="15.75" x14ac:dyDescent="0.25">
      <c r="A38" s="8" t="s">
        <v>42</v>
      </c>
      <c r="B38" s="37" t="s">
        <v>92</v>
      </c>
      <c r="C38" s="12">
        <v>100</v>
      </c>
      <c r="D38" s="12">
        <v>100</v>
      </c>
      <c r="E38" s="12">
        <v>100</v>
      </c>
      <c r="F38" s="12">
        <v>100</v>
      </c>
      <c r="G38" s="23">
        <v>100</v>
      </c>
    </row>
    <row r="39" spans="1:7" ht="15.75" x14ac:dyDescent="0.25">
      <c r="A39" s="8" t="s">
        <v>45</v>
      </c>
      <c r="B39" s="37" t="s">
        <v>93</v>
      </c>
      <c r="C39" s="12">
        <v>100</v>
      </c>
      <c r="D39" s="12">
        <v>100</v>
      </c>
      <c r="E39" s="12">
        <v>100</v>
      </c>
      <c r="F39" s="12">
        <v>69</v>
      </c>
      <c r="G39" s="22">
        <v>68</v>
      </c>
    </row>
    <row r="40" spans="1:7" ht="15.75" x14ac:dyDescent="0.25">
      <c r="A40" s="8" t="s">
        <v>49</v>
      </c>
      <c r="B40" s="37" t="s">
        <v>91</v>
      </c>
      <c r="C40" s="12">
        <v>100</v>
      </c>
      <c r="D40" s="12">
        <v>100</v>
      </c>
      <c r="E40" s="12">
        <v>100</v>
      </c>
      <c r="F40" s="12">
        <v>18.5</v>
      </c>
      <c r="G40" s="22">
        <v>61.5</v>
      </c>
    </row>
    <row r="41" spans="1:7" ht="15.75" x14ac:dyDescent="0.25">
      <c r="A41" s="8" t="s">
        <v>51</v>
      </c>
      <c r="B41" s="37" t="s">
        <v>89</v>
      </c>
      <c r="C41" s="11">
        <v>100</v>
      </c>
      <c r="D41" s="11">
        <v>100</v>
      </c>
      <c r="E41" s="44">
        <v>100</v>
      </c>
      <c r="F41" s="39">
        <v>54</v>
      </c>
      <c r="G41" s="39">
        <v>51.2</v>
      </c>
    </row>
    <row r="42" spans="1:7" ht="15.75" x14ac:dyDescent="0.25">
      <c r="A42" s="8" t="s">
        <v>53</v>
      </c>
      <c r="B42" s="37" t="s">
        <v>93</v>
      </c>
      <c r="C42" s="12">
        <v>8</v>
      </c>
      <c r="D42" s="12">
        <v>100</v>
      </c>
      <c r="E42" s="12">
        <v>100</v>
      </c>
      <c r="F42" s="12">
        <v>64.2</v>
      </c>
      <c r="G42" s="22">
        <v>76</v>
      </c>
    </row>
    <row r="43" spans="1:7" ht="15.75" x14ac:dyDescent="0.25">
      <c r="A43" s="107" t="s">
        <v>56</v>
      </c>
      <c r="B43" s="37" t="s">
        <v>90</v>
      </c>
      <c r="C43" s="48">
        <v>100</v>
      </c>
      <c r="D43" s="48">
        <v>100</v>
      </c>
      <c r="E43" s="48">
        <v>100</v>
      </c>
      <c r="F43" s="70">
        <v>36.799999999999997</v>
      </c>
      <c r="G43" s="12">
        <v>83.3</v>
      </c>
    </row>
    <row r="44" spans="1:7" ht="15.75" x14ac:dyDescent="0.25">
      <c r="A44" s="8" t="s">
        <v>59</v>
      </c>
      <c r="B44" s="37" t="s">
        <v>93</v>
      </c>
      <c r="C44" s="23">
        <v>100</v>
      </c>
      <c r="D44" s="23">
        <v>100</v>
      </c>
      <c r="E44" s="23">
        <v>100</v>
      </c>
      <c r="F44" s="23" t="s">
        <v>148</v>
      </c>
      <c r="G44" s="23" t="s">
        <v>148</v>
      </c>
    </row>
    <row r="45" spans="1:7" ht="15.75" x14ac:dyDescent="0.25">
      <c r="A45" s="8" t="s">
        <v>60</v>
      </c>
      <c r="B45" s="37" t="s">
        <v>92</v>
      </c>
      <c r="C45" s="85">
        <v>100</v>
      </c>
      <c r="D45" s="85">
        <v>100</v>
      </c>
      <c r="E45" s="85">
        <v>100</v>
      </c>
      <c r="F45" s="24">
        <v>65.5</v>
      </c>
      <c r="G45" s="24">
        <v>30.1</v>
      </c>
    </row>
    <row r="46" spans="1:7" ht="15.75" x14ac:dyDescent="0.25">
      <c r="A46" s="8" t="s">
        <v>62</v>
      </c>
      <c r="B46" s="37" t="s">
        <v>92</v>
      </c>
      <c r="C46" s="39">
        <v>100</v>
      </c>
      <c r="D46" s="39">
        <v>100</v>
      </c>
      <c r="E46" s="39">
        <v>100</v>
      </c>
      <c r="F46" s="12">
        <v>20.9</v>
      </c>
      <c r="G46" s="12">
        <v>36.4</v>
      </c>
    </row>
    <row r="47" spans="1:7" ht="15.75" x14ac:dyDescent="0.25">
      <c r="A47" s="8" t="s">
        <v>65</v>
      </c>
      <c r="B47" s="37" t="s">
        <v>88</v>
      </c>
      <c r="C47" s="12">
        <v>100</v>
      </c>
      <c r="D47" s="12">
        <v>100</v>
      </c>
      <c r="E47" s="12">
        <v>100</v>
      </c>
      <c r="F47" s="12">
        <v>50.23</v>
      </c>
      <c r="G47" s="12">
        <v>71.400000000000006</v>
      </c>
    </row>
    <row r="48" spans="1:7" ht="15.75" x14ac:dyDescent="0.25">
      <c r="A48" s="8" t="s">
        <v>67</v>
      </c>
      <c r="B48" s="37" t="s">
        <v>93</v>
      </c>
      <c r="C48" s="46">
        <v>100</v>
      </c>
      <c r="D48" s="12">
        <v>100</v>
      </c>
      <c r="E48" s="12">
        <v>100</v>
      </c>
      <c r="F48" s="48">
        <v>12</v>
      </c>
      <c r="G48" s="12" t="s">
        <v>148</v>
      </c>
    </row>
    <row r="49" spans="1:7" ht="15.75" x14ac:dyDescent="0.25">
      <c r="A49" s="8" t="s">
        <v>68</v>
      </c>
      <c r="B49" s="37" t="s">
        <v>94</v>
      </c>
      <c r="C49" s="42">
        <v>100</v>
      </c>
      <c r="D49" s="42">
        <v>100</v>
      </c>
      <c r="E49" s="42">
        <v>100</v>
      </c>
      <c r="F49" s="42">
        <v>50.9</v>
      </c>
      <c r="G49" s="40">
        <v>68.180000000000007</v>
      </c>
    </row>
    <row r="50" spans="1:7" ht="15.75" x14ac:dyDescent="0.25">
      <c r="A50" s="8" t="s">
        <v>71</v>
      </c>
      <c r="B50" s="37" t="s">
        <v>93</v>
      </c>
      <c r="C50" s="12">
        <v>83.3</v>
      </c>
      <c r="D50" s="12">
        <v>84.2</v>
      </c>
      <c r="E50" s="12">
        <v>100</v>
      </c>
      <c r="F50" s="12">
        <v>23</v>
      </c>
      <c r="G50" s="12">
        <v>68</v>
      </c>
    </row>
    <row r="51" spans="1:7" ht="15.75" x14ac:dyDescent="0.25">
      <c r="A51" s="8" t="s">
        <v>72</v>
      </c>
      <c r="B51" s="37" t="s">
        <v>89</v>
      </c>
      <c r="C51" s="12">
        <v>100</v>
      </c>
      <c r="D51" s="12">
        <v>100</v>
      </c>
      <c r="E51" s="12">
        <v>100</v>
      </c>
      <c r="F51" s="12">
        <v>34</v>
      </c>
      <c r="G51" s="58">
        <v>100</v>
      </c>
    </row>
    <row r="52" spans="1:7" ht="15.75" x14ac:dyDescent="0.25">
      <c r="A52" s="8" t="s">
        <v>76</v>
      </c>
      <c r="B52" s="37" t="s">
        <v>92</v>
      </c>
      <c r="C52" s="12">
        <v>100</v>
      </c>
      <c r="D52" s="12">
        <v>100</v>
      </c>
      <c r="E52" s="12">
        <v>100</v>
      </c>
      <c r="F52" s="12">
        <v>64.900000000000006</v>
      </c>
      <c r="G52" s="12">
        <v>82</v>
      </c>
    </row>
    <row r="53" spans="1:7" ht="15.75" x14ac:dyDescent="0.25">
      <c r="A53" s="8" t="s">
        <v>78</v>
      </c>
      <c r="B53" s="37" t="s">
        <v>90</v>
      </c>
      <c r="C53" s="73">
        <v>100</v>
      </c>
      <c r="D53" s="73">
        <v>100</v>
      </c>
      <c r="E53" s="73">
        <v>100</v>
      </c>
      <c r="F53" s="23">
        <v>18</v>
      </c>
      <c r="G53" s="58">
        <v>100</v>
      </c>
    </row>
    <row r="54" spans="1:7" ht="15.75" x14ac:dyDescent="0.25">
      <c r="A54" s="8" t="s">
        <v>79</v>
      </c>
      <c r="B54" s="37" t="s">
        <v>89</v>
      </c>
      <c r="C54" s="12">
        <v>100</v>
      </c>
      <c r="D54" s="12">
        <v>100</v>
      </c>
      <c r="E54" s="12">
        <v>100</v>
      </c>
      <c r="F54" s="12">
        <v>32.5</v>
      </c>
      <c r="G54" s="58">
        <v>100</v>
      </c>
    </row>
    <row r="55" spans="1:7" ht="15.75" x14ac:dyDescent="0.25">
      <c r="A55" s="8" t="s">
        <v>81</v>
      </c>
      <c r="B55" s="37" t="s">
        <v>96</v>
      </c>
      <c r="C55" s="12">
        <v>100</v>
      </c>
      <c r="D55" s="12">
        <v>100</v>
      </c>
      <c r="E55" s="12">
        <v>100</v>
      </c>
      <c r="F55" s="49">
        <v>22.9</v>
      </c>
      <c r="G55" s="23">
        <v>100</v>
      </c>
    </row>
    <row r="56" spans="1:7" ht="15.75" x14ac:dyDescent="0.25">
      <c r="A56" s="8" t="s">
        <v>82</v>
      </c>
      <c r="B56" s="37" t="s">
        <v>94</v>
      </c>
      <c r="C56" s="12">
        <v>14.9</v>
      </c>
      <c r="D56" s="12">
        <v>16.600000000000001</v>
      </c>
      <c r="E56" s="12">
        <v>100</v>
      </c>
      <c r="F56" s="12" t="s">
        <v>148</v>
      </c>
      <c r="G56" s="12" t="s">
        <v>148</v>
      </c>
    </row>
    <row r="57" spans="1:7" ht="15.75" x14ac:dyDescent="0.25">
      <c r="A57" s="8" t="s">
        <v>87</v>
      </c>
      <c r="B57" s="37" t="s">
        <v>93</v>
      </c>
      <c r="C57" s="24">
        <v>100</v>
      </c>
      <c r="D57" s="24">
        <v>100</v>
      </c>
      <c r="E57" s="24">
        <v>100</v>
      </c>
      <c r="F57" s="24">
        <v>61.2</v>
      </c>
      <c r="G57" s="12">
        <v>83.3</v>
      </c>
    </row>
    <row r="58" spans="1:7" ht="30" x14ac:dyDescent="0.25">
      <c r="A58" s="8" t="s">
        <v>9</v>
      </c>
      <c r="B58" s="37" t="s">
        <v>92</v>
      </c>
      <c r="C58" s="40">
        <v>98.4</v>
      </c>
      <c r="D58" s="11">
        <v>98.44</v>
      </c>
      <c r="E58" s="11">
        <v>98.44</v>
      </c>
      <c r="F58" s="23">
        <v>63.9</v>
      </c>
      <c r="G58" s="23">
        <v>63.7</v>
      </c>
    </row>
    <row r="59" spans="1:7" ht="15.75" x14ac:dyDescent="0.25">
      <c r="A59" s="8" t="s">
        <v>64</v>
      </c>
      <c r="B59" s="37" t="s">
        <v>96</v>
      </c>
      <c r="C59" s="12">
        <v>98.4</v>
      </c>
      <c r="D59" s="12">
        <v>98.4</v>
      </c>
      <c r="E59" s="12">
        <v>98.4</v>
      </c>
      <c r="F59" s="24">
        <v>50.6</v>
      </c>
      <c r="G59" s="23">
        <v>100</v>
      </c>
    </row>
    <row r="60" spans="1:7" ht="15.75" x14ac:dyDescent="0.25">
      <c r="A60" s="8" t="s">
        <v>52</v>
      </c>
      <c r="B60" s="37" t="s">
        <v>92</v>
      </c>
      <c r="C60" s="38">
        <v>97</v>
      </c>
      <c r="D60" s="38">
        <v>98</v>
      </c>
      <c r="E60" s="38">
        <v>98</v>
      </c>
      <c r="F60" s="44">
        <v>45.34</v>
      </c>
      <c r="G60" s="44">
        <v>76.67</v>
      </c>
    </row>
    <row r="61" spans="1:7" ht="15.75" x14ac:dyDescent="0.25">
      <c r="A61" s="8" t="s">
        <v>75</v>
      </c>
      <c r="B61" s="37" t="s">
        <v>96</v>
      </c>
      <c r="C61" s="48">
        <v>97.4</v>
      </c>
      <c r="D61" s="48">
        <v>98</v>
      </c>
      <c r="E61" s="48">
        <v>97.2</v>
      </c>
      <c r="F61" s="48">
        <v>82</v>
      </c>
      <c r="G61" s="22">
        <v>20</v>
      </c>
    </row>
    <row r="62" spans="1:7" ht="15.75" x14ac:dyDescent="0.25">
      <c r="A62" s="8" t="s">
        <v>19</v>
      </c>
      <c r="B62" s="37" t="s">
        <v>90</v>
      </c>
      <c r="C62" s="12">
        <v>96.2</v>
      </c>
      <c r="D62" s="12">
        <v>96.2</v>
      </c>
      <c r="E62" s="12">
        <v>97</v>
      </c>
      <c r="F62" s="39" t="s">
        <v>148</v>
      </c>
      <c r="G62" s="39" t="s">
        <v>148</v>
      </c>
    </row>
    <row r="63" spans="1:7" ht="15.75" x14ac:dyDescent="0.25">
      <c r="A63" s="8" t="s">
        <v>48</v>
      </c>
      <c r="B63" s="37" t="s">
        <v>92</v>
      </c>
      <c r="C63" s="48">
        <v>97</v>
      </c>
      <c r="D63" s="12">
        <v>97</v>
      </c>
      <c r="E63" s="12">
        <v>97</v>
      </c>
      <c r="F63" s="12">
        <v>57.1</v>
      </c>
      <c r="G63" s="12">
        <v>80</v>
      </c>
    </row>
    <row r="64" spans="1:7" ht="15.75" x14ac:dyDescent="0.25">
      <c r="A64" s="10" t="s">
        <v>4</v>
      </c>
      <c r="B64" s="37" t="s">
        <v>89</v>
      </c>
      <c r="C64" s="24">
        <v>75</v>
      </c>
      <c r="D64" s="24">
        <v>75</v>
      </c>
      <c r="E64" s="12">
        <v>96.6</v>
      </c>
      <c r="F64" s="12">
        <v>31.2</v>
      </c>
      <c r="G64" s="22">
        <v>77.8</v>
      </c>
    </row>
    <row r="65" spans="1:7" ht="15.75" x14ac:dyDescent="0.25">
      <c r="A65" s="8" t="s">
        <v>31</v>
      </c>
      <c r="B65" s="37" t="s">
        <v>92</v>
      </c>
      <c r="C65" s="12">
        <v>96.1</v>
      </c>
      <c r="D65" s="12">
        <v>92</v>
      </c>
      <c r="E65" s="24">
        <v>95.4</v>
      </c>
      <c r="F65" s="12" t="s">
        <v>148</v>
      </c>
      <c r="G65" s="48">
        <v>34.4</v>
      </c>
    </row>
    <row r="66" spans="1:7" ht="15.75" x14ac:dyDescent="0.25">
      <c r="A66" s="8" t="s">
        <v>83</v>
      </c>
      <c r="B66" s="37" t="s">
        <v>92</v>
      </c>
      <c r="C66" s="12">
        <v>94.5</v>
      </c>
      <c r="D66" s="12">
        <v>94.8</v>
      </c>
      <c r="E66" s="12">
        <v>94.9</v>
      </c>
      <c r="F66" s="12">
        <v>68</v>
      </c>
      <c r="G66" s="12">
        <v>80</v>
      </c>
    </row>
    <row r="67" spans="1:7" ht="24.75" customHeight="1" x14ac:dyDescent="0.25">
      <c r="A67" s="8" t="s">
        <v>54</v>
      </c>
      <c r="B67" s="37" t="s">
        <v>92</v>
      </c>
      <c r="C67" s="11">
        <v>94</v>
      </c>
      <c r="D67" s="12">
        <v>94</v>
      </c>
      <c r="E67" s="12">
        <v>94</v>
      </c>
      <c r="F67" s="48">
        <v>51.2</v>
      </c>
      <c r="G67" s="12">
        <v>80.3</v>
      </c>
    </row>
    <row r="68" spans="1:7" ht="15.75" x14ac:dyDescent="0.25">
      <c r="A68" s="8" t="s">
        <v>77</v>
      </c>
      <c r="B68" s="37" t="s">
        <v>92</v>
      </c>
      <c r="C68" s="24">
        <v>88</v>
      </c>
      <c r="D68" s="12">
        <v>83</v>
      </c>
      <c r="E68" s="12">
        <v>92.5</v>
      </c>
      <c r="F68" s="24">
        <v>7</v>
      </c>
      <c r="G68" s="24">
        <v>41</v>
      </c>
    </row>
    <row r="69" spans="1:7" ht="15.75" x14ac:dyDescent="0.25">
      <c r="A69" s="8" t="s">
        <v>69</v>
      </c>
      <c r="B69" s="37" t="s">
        <v>93</v>
      </c>
      <c r="C69" s="23">
        <v>91.7</v>
      </c>
      <c r="D69" s="23">
        <v>91.7</v>
      </c>
      <c r="E69" s="23">
        <v>91.7</v>
      </c>
      <c r="F69" s="72">
        <v>39.4</v>
      </c>
      <c r="G69" s="72">
        <v>60.3</v>
      </c>
    </row>
    <row r="70" spans="1:7" ht="15.75" x14ac:dyDescent="0.25">
      <c r="A70" s="8" t="s">
        <v>37</v>
      </c>
      <c r="B70" s="37" t="s">
        <v>96</v>
      </c>
      <c r="C70" s="48">
        <v>90</v>
      </c>
      <c r="D70" s="48">
        <v>90.9</v>
      </c>
      <c r="E70" s="48">
        <v>91.1</v>
      </c>
      <c r="F70" s="85">
        <v>34</v>
      </c>
      <c r="G70" s="48">
        <v>41.4</v>
      </c>
    </row>
    <row r="71" spans="1:7" ht="15.75" x14ac:dyDescent="0.25">
      <c r="A71" s="8" t="s">
        <v>55</v>
      </c>
      <c r="B71" s="37" t="s">
        <v>92</v>
      </c>
      <c r="C71" s="7">
        <v>89</v>
      </c>
      <c r="D71" s="7">
        <v>89.5</v>
      </c>
      <c r="E71" s="7">
        <v>90.9</v>
      </c>
      <c r="F71" s="69">
        <v>16.466666666666665</v>
      </c>
      <c r="G71" s="69">
        <v>63.7</v>
      </c>
    </row>
    <row r="72" spans="1:7" ht="15.75" x14ac:dyDescent="0.25">
      <c r="A72" s="8" t="s">
        <v>11</v>
      </c>
      <c r="B72" s="37" t="s">
        <v>93</v>
      </c>
      <c r="C72" s="48">
        <v>81.8</v>
      </c>
      <c r="D72" s="48">
        <v>72.7</v>
      </c>
      <c r="E72" s="48">
        <v>90</v>
      </c>
      <c r="F72" s="48">
        <v>21.6</v>
      </c>
      <c r="G72" s="12" t="s">
        <v>148</v>
      </c>
    </row>
    <row r="73" spans="1:7" ht="15.75" x14ac:dyDescent="0.25">
      <c r="A73" s="8" t="s">
        <v>22</v>
      </c>
      <c r="B73" s="37" t="s">
        <v>89</v>
      </c>
      <c r="C73" s="12">
        <v>90</v>
      </c>
      <c r="D73" s="12">
        <v>91</v>
      </c>
      <c r="E73" s="11">
        <v>90</v>
      </c>
      <c r="F73" s="12" t="s">
        <v>148</v>
      </c>
      <c r="G73" s="12" t="s">
        <v>148</v>
      </c>
    </row>
    <row r="74" spans="1:7" ht="15.75" x14ac:dyDescent="0.25">
      <c r="A74" s="8" t="s">
        <v>85</v>
      </c>
      <c r="B74" s="37" t="s">
        <v>90</v>
      </c>
      <c r="C74" s="12">
        <v>90</v>
      </c>
      <c r="D74" s="12">
        <v>90</v>
      </c>
      <c r="E74" s="12">
        <v>90</v>
      </c>
      <c r="F74" s="55">
        <v>34.299999999999997</v>
      </c>
      <c r="G74" s="55">
        <v>47.5</v>
      </c>
    </row>
    <row r="75" spans="1:7" ht="31.5" x14ac:dyDescent="0.25">
      <c r="A75" s="8" t="s">
        <v>12</v>
      </c>
      <c r="B75" s="37" t="s">
        <v>90</v>
      </c>
      <c r="C75" s="12">
        <v>88.9</v>
      </c>
      <c r="D75" s="24">
        <v>89</v>
      </c>
      <c r="E75" s="38">
        <v>89</v>
      </c>
      <c r="F75" s="12">
        <v>25.1</v>
      </c>
      <c r="G75" s="12" t="s">
        <v>146</v>
      </c>
    </row>
    <row r="76" spans="1:7" ht="15.75" x14ac:dyDescent="0.25">
      <c r="A76" s="8" t="s">
        <v>50</v>
      </c>
      <c r="B76" s="37" t="s">
        <v>89</v>
      </c>
      <c r="C76" s="12">
        <v>83.3</v>
      </c>
      <c r="D76" s="12">
        <v>83.3</v>
      </c>
      <c r="E76" s="12">
        <v>88.2</v>
      </c>
      <c r="F76" s="12">
        <v>46.8</v>
      </c>
      <c r="G76" s="22">
        <v>50</v>
      </c>
    </row>
    <row r="77" spans="1:7" ht="15.75" x14ac:dyDescent="0.25">
      <c r="A77" s="8" t="s">
        <v>6</v>
      </c>
      <c r="B77" s="37" t="s">
        <v>90</v>
      </c>
      <c r="C77" s="12">
        <v>86.9</v>
      </c>
      <c r="D77" s="12">
        <v>87</v>
      </c>
      <c r="E77" s="12">
        <v>87</v>
      </c>
      <c r="F77" s="12">
        <v>25.1</v>
      </c>
      <c r="G77" s="22">
        <v>38.9</v>
      </c>
    </row>
    <row r="78" spans="1:7" ht="15.75" x14ac:dyDescent="0.25">
      <c r="A78" s="8" t="s">
        <v>39</v>
      </c>
      <c r="B78" s="37" t="s">
        <v>91</v>
      </c>
      <c r="C78" s="12">
        <v>86.7</v>
      </c>
      <c r="D78" s="12">
        <v>86.6</v>
      </c>
      <c r="E78" s="12">
        <v>86.7</v>
      </c>
      <c r="F78" s="12">
        <v>43.2</v>
      </c>
      <c r="G78" s="47">
        <v>67.599999999999994</v>
      </c>
    </row>
    <row r="79" spans="1:7" ht="15.75" x14ac:dyDescent="0.25">
      <c r="A79" s="8" t="s">
        <v>26</v>
      </c>
      <c r="B79" s="37" t="s">
        <v>93</v>
      </c>
      <c r="C79" s="11">
        <v>80</v>
      </c>
      <c r="D79" s="11">
        <v>80</v>
      </c>
      <c r="E79" s="11">
        <v>80</v>
      </c>
      <c r="F79" s="11" t="s">
        <v>148</v>
      </c>
      <c r="G79" s="44">
        <v>90</v>
      </c>
    </row>
    <row r="80" spans="1:7" ht="15.75" x14ac:dyDescent="0.25">
      <c r="A80" s="8" t="s">
        <v>57</v>
      </c>
      <c r="B80" s="37" t="s">
        <v>91</v>
      </c>
      <c r="C80" s="45">
        <v>88</v>
      </c>
      <c r="D80" s="45">
        <v>80</v>
      </c>
      <c r="E80" s="45">
        <v>80</v>
      </c>
      <c r="F80" s="71">
        <v>46.6</v>
      </c>
      <c r="G80" s="12" t="s">
        <v>148</v>
      </c>
    </row>
    <row r="81" spans="1:7" ht="15.75" x14ac:dyDescent="0.25">
      <c r="A81" s="8" t="s">
        <v>58</v>
      </c>
      <c r="B81" s="37" t="s">
        <v>88</v>
      </c>
      <c r="C81" s="23">
        <v>80</v>
      </c>
      <c r="D81" s="23">
        <v>80</v>
      </c>
      <c r="E81" s="23">
        <v>80</v>
      </c>
      <c r="F81" s="23">
        <v>31.4</v>
      </c>
      <c r="G81" s="58">
        <v>33.5</v>
      </c>
    </row>
    <row r="82" spans="1:7" ht="15.75" x14ac:dyDescent="0.25">
      <c r="A82" s="8" t="s">
        <v>43</v>
      </c>
      <c r="B82" s="37" t="s">
        <v>92</v>
      </c>
      <c r="C82" s="48">
        <v>76.099999999999994</v>
      </c>
      <c r="D82" s="48">
        <v>76.3</v>
      </c>
      <c r="E82" s="48">
        <v>77.7</v>
      </c>
      <c r="F82" s="48">
        <v>85.7</v>
      </c>
      <c r="G82" s="48">
        <v>85.7</v>
      </c>
    </row>
    <row r="83" spans="1:7" ht="15.75" x14ac:dyDescent="0.25">
      <c r="A83" s="8" t="s">
        <v>70</v>
      </c>
      <c r="B83" s="37" t="s">
        <v>92</v>
      </c>
      <c r="C83" s="23">
        <v>74</v>
      </c>
      <c r="D83" s="23">
        <v>75</v>
      </c>
      <c r="E83" s="23">
        <v>75</v>
      </c>
      <c r="F83" s="23">
        <v>72.2</v>
      </c>
      <c r="G83" s="12">
        <v>75</v>
      </c>
    </row>
    <row r="84" spans="1:7" ht="15.75" x14ac:dyDescent="0.25">
      <c r="A84" s="8" t="s">
        <v>73</v>
      </c>
      <c r="B84" s="37" t="s">
        <v>93</v>
      </c>
      <c r="C84" s="57">
        <v>70</v>
      </c>
      <c r="D84" s="57">
        <v>70</v>
      </c>
      <c r="E84" s="57">
        <v>70</v>
      </c>
      <c r="F84" s="23">
        <v>52</v>
      </c>
      <c r="G84" s="23">
        <v>48</v>
      </c>
    </row>
    <row r="85" spans="1:7" ht="30" x14ac:dyDescent="0.25">
      <c r="A85" s="8" t="s">
        <v>66</v>
      </c>
      <c r="B85" s="37" t="s">
        <v>94</v>
      </c>
      <c r="C85" s="12">
        <v>66.7</v>
      </c>
      <c r="D85" s="12">
        <v>66.8</v>
      </c>
      <c r="E85" s="12">
        <v>66.8</v>
      </c>
      <c r="F85" s="12">
        <v>33.64</v>
      </c>
      <c r="G85" s="12">
        <v>76.16</v>
      </c>
    </row>
    <row r="86" spans="1:7" ht="15.75" x14ac:dyDescent="0.25">
      <c r="A86" s="8" t="s">
        <v>29</v>
      </c>
      <c r="B86" s="37" t="s">
        <v>91</v>
      </c>
      <c r="C86" s="12">
        <v>100</v>
      </c>
      <c r="D86" s="12">
        <v>66</v>
      </c>
      <c r="E86" s="12">
        <v>66</v>
      </c>
      <c r="F86" s="98">
        <v>100</v>
      </c>
      <c r="G86" s="111">
        <v>100</v>
      </c>
    </row>
    <row r="87" spans="1:7" ht="15.75" x14ac:dyDescent="0.25">
      <c r="A87" s="8" t="s">
        <v>21</v>
      </c>
      <c r="B87" s="37" t="s">
        <v>94</v>
      </c>
      <c r="C87" s="12">
        <v>0.1</v>
      </c>
      <c r="D87" s="12">
        <v>11.5</v>
      </c>
      <c r="E87" s="12">
        <v>0.1</v>
      </c>
      <c r="F87" s="12">
        <v>22.22</v>
      </c>
      <c r="G87" s="12" t="s">
        <v>148</v>
      </c>
    </row>
    <row r="93" spans="1:7" ht="81" customHeight="1" x14ac:dyDescent="0.25">
      <c r="A93" s="127" t="s">
        <v>0</v>
      </c>
      <c r="B93" s="127"/>
      <c r="C93" s="127"/>
      <c r="D93" s="127"/>
      <c r="E93" s="127"/>
      <c r="F93" s="127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14" activePane="bottomLeft" state="frozen"/>
      <selection pane="bottomLeft" activeCell="I49" sqref="I49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0.42578125" style="59" customWidth="1"/>
    <col min="4" max="4" width="10.7109375" style="59" customWidth="1"/>
    <col min="5" max="5" width="18.5703125" style="59" customWidth="1"/>
    <col min="6" max="6" width="19.7109375" style="59" customWidth="1"/>
    <col min="7" max="7" width="13.28515625" style="59" customWidth="1"/>
    <col min="8" max="16384" width="9.140625" style="59"/>
  </cols>
  <sheetData>
    <row r="1" spans="1:7" ht="62.25" customHeight="1" x14ac:dyDescent="0.25">
      <c r="A1" s="124" t="s">
        <v>107</v>
      </c>
      <c r="B1" s="124"/>
      <c r="C1" s="124"/>
      <c r="D1" s="124"/>
      <c r="E1" s="124"/>
      <c r="F1" s="124"/>
      <c r="G1" s="124"/>
    </row>
    <row r="2" spans="1:7" s="62" customFormat="1" ht="153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6</v>
      </c>
      <c r="B3" s="12" t="s">
        <v>90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10</v>
      </c>
      <c r="B4" s="12" t="s">
        <v>93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11</v>
      </c>
      <c r="B5" s="12" t="s">
        <v>93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2" t="s">
        <v>12</v>
      </c>
      <c r="B6" s="12" t="s">
        <v>90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2" t="s">
        <v>16</v>
      </c>
      <c r="B7" s="12" t="s">
        <v>93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63" t="s">
        <v>21</v>
      </c>
      <c r="B8" s="12" t="s">
        <v>94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23</v>
      </c>
      <c r="B9" s="12" t="s">
        <v>94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64" t="s">
        <v>26</v>
      </c>
      <c r="B10" s="12" t="s">
        <v>93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30" x14ac:dyDescent="0.25">
      <c r="A11" s="2" t="s">
        <v>28</v>
      </c>
      <c r="B11" s="12" t="s">
        <v>94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22" t="s">
        <v>145</v>
      </c>
    </row>
    <row r="12" spans="1:7" ht="18.75" customHeight="1" x14ac:dyDescent="0.25">
      <c r="A12" s="2" t="s">
        <v>30</v>
      </c>
      <c r="B12" s="12" t="s">
        <v>89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15.75" x14ac:dyDescent="0.25">
      <c r="A13" s="2" t="s">
        <v>31</v>
      </c>
      <c r="B13" s="12" t="s">
        <v>92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2" t="s">
        <v>38</v>
      </c>
      <c r="B14" s="12" t="s">
        <v>93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2" t="s">
        <v>40</v>
      </c>
      <c r="B15" s="12" t="s">
        <v>93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12" t="s">
        <v>145</v>
      </c>
    </row>
    <row r="16" spans="1:7" ht="15.75" x14ac:dyDescent="0.25">
      <c r="A16" s="2" t="s">
        <v>43</v>
      </c>
      <c r="B16" s="12" t="s">
        <v>92</v>
      </c>
      <c r="C16" s="104" t="s">
        <v>145</v>
      </c>
      <c r="D16" s="104" t="s">
        <v>145</v>
      </c>
      <c r="E16" s="104" t="s">
        <v>145</v>
      </c>
      <c r="F16" s="104" t="s">
        <v>145</v>
      </c>
      <c r="G16" s="104" t="s">
        <v>145</v>
      </c>
    </row>
    <row r="17" spans="1:7" ht="15.75" x14ac:dyDescent="0.25">
      <c r="A17" s="2" t="s">
        <v>44</v>
      </c>
      <c r="B17" s="12" t="s">
        <v>93</v>
      </c>
      <c r="C17" s="12" t="s">
        <v>145</v>
      </c>
      <c r="D17" s="12" t="s">
        <v>145</v>
      </c>
      <c r="E17" s="12" t="s">
        <v>145</v>
      </c>
      <c r="F17" s="12" t="s">
        <v>145</v>
      </c>
      <c r="G17" s="12" t="s">
        <v>145</v>
      </c>
    </row>
    <row r="18" spans="1:7" ht="15.75" x14ac:dyDescent="0.25">
      <c r="A18" s="2" t="s">
        <v>45</v>
      </c>
      <c r="B18" s="12" t="s">
        <v>93</v>
      </c>
      <c r="C18" s="12" t="s">
        <v>145</v>
      </c>
      <c r="D18" s="12" t="s">
        <v>145</v>
      </c>
      <c r="E18" s="12" t="s">
        <v>145</v>
      </c>
      <c r="F18" s="12" t="s">
        <v>145</v>
      </c>
      <c r="G18" s="12" t="s">
        <v>145</v>
      </c>
    </row>
    <row r="19" spans="1:7" ht="15.75" x14ac:dyDescent="0.25">
      <c r="A19" s="2" t="s">
        <v>59</v>
      </c>
      <c r="B19" s="12" t="s">
        <v>93</v>
      </c>
      <c r="C19" s="12" t="s">
        <v>145</v>
      </c>
      <c r="D19" s="12" t="s">
        <v>145</v>
      </c>
      <c r="E19" s="12" t="s">
        <v>145</v>
      </c>
      <c r="F19" s="12" t="s">
        <v>145</v>
      </c>
      <c r="G19" s="12" t="s">
        <v>145</v>
      </c>
    </row>
    <row r="20" spans="1:7" ht="30" x14ac:dyDescent="0.25">
      <c r="A20" s="2" t="s">
        <v>66</v>
      </c>
      <c r="B20" s="12" t="s">
        <v>94</v>
      </c>
      <c r="C20" s="12" t="s">
        <v>145</v>
      </c>
      <c r="D20" s="12" t="s">
        <v>145</v>
      </c>
      <c r="E20" s="12" t="s">
        <v>145</v>
      </c>
      <c r="F20" s="12" t="s">
        <v>145</v>
      </c>
      <c r="G20" s="12" t="s">
        <v>145</v>
      </c>
    </row>
    <row r="21" spans="1:7" ht="15.75" x14ac:dyDescent="0.25">
      <c r="A21" s="2" t="s">
        <v>67</v>
      </c>
      <c r="B21" s="12" t="s">
        <v>93</v>
      </c>
      <c r="C21" s="12" t="s">
        <v>145</v>
      </c>
      <c r="D21" s="12" t="s">
        <v>145</v>
      </c>
      <c r="E21" s="12" t="s">
        <v>145</v>
      </c>
      <c r="F21" s="12" t="s">
        <v>145</v>
      </c>
      <c r="G21" s="12" t="s">
        <v>145</v>
      </c>
    </row>
    <row r="22" spans="1:7" ht="15.75" x14ac:dyDescent="0.25">
      <c r="A22" s="2" t="s">
        <v>69</v>
      </c>
      <c r="B22" s="12" t="s">
        <v>93</v>
      </c>
      <c r="C22" s="12" t="s">
        <v>145</v>
      </c>
      <c r="D22" s="12" t="s">
        <v>145</v>
      </c>
      <c r="E22" s="12" t="s">
        <v>145</v>
      </c>
      <c r="F22" s="12" t="s">
        <v>145</v>
      </c>
      <c r="G22" s="12" t="s">
        <v>145</v>
      </c>
    </row>
    <row r="23" spans="1:7" ht="33.75" customHeight="1" x14ac:dyDescent="0.25">
      <c r="A23" s="2" t="s">
        <v>73</v>
      </c>
      <c r="B23" s="12" t="s">
        <v>93</v>
      </c>
      <c r="C23" s="12" t="s">
        <v>145</v>
      </c>
      <c r="D23" s="12" t="s">
        <v>145</v>
      </c>
      <c r="E23" s="12" t="s">
        <v>145</v>
      </c>
      <c r="F23" s="12" t="s">
        <v>145</v>
      </c>
      <c r="G23" s="12" t="s">
        <v>145</v>
      </c>
    </row>
    <row r="24" spans="1:7" ht="15.75" x14ac:dyDescent="0.25">
      <c r="A24" s="2" t="s">
        <v>82</v>
      </c>
      <c r="B24" s="12" t="s">
        <v>94</v>
      </c>
      <c r="C24" s="12" t="s">
        <v>145</v>
      </c>
      <c r="D24" s="12" t="s">
        <v>145</v>
      </c>
      <c r="E24" s="12" t="s">
        <v>145</v>
      </c>
      <c r="F24" s="12" t="s">
        <v>145</v>
      </c>
      <c r="G24" s="12" t="s">
        <v>145</v>
      </c>
    </row>
    <row r="25" spans="1:7" ht="15.75" x14ac:dyDescent="0.25">
      <c r="A25" s="2" t="s">
        <v>3</v>
      </c>
      <c r="B25" s="12" t="s">
        <v>88</v>
      </c>
      <c r="C25" s="12">
        <v>100</v>
      </c>
      <c r="D25" s="12">
        <v>100</v>
      </c>
      <c r="E25" s="12">
        <v>100</v>
      </c>
      <c r="F25" s="39">
        <v>30.5</v>
      </c>
      <c r="G25" s="39">
        <v>61</v>
      </c>
    </row>
    <row r="26" spans="1:7" ht="15.75" x14ac:dyDescent="0.25">
      <c r="A26" s="4" t="s">
        <v>4</v>
      </c>
      <c r="B26" s="12" t="s">
        <v>89</v>
      </c>
      <c r="C26" s="12">
        <v>100</v>
      </c>
      <c r="D26" s="12">
        <v>100</v>
      </c>
      <c r="E26" s="12">
        <v>100</v>
      </c>
      <c r="F26" s="12">
        <v>33.4</v>
      </c>
      <c r="G26" s="22">
        <v>70</v>
      </c>
    </row>
    <row r="27" spans="1:7" ht="15.75" x14ac:dyDescent="0.25">
      <c r="A27" s="2" t="s">
        <v>5</v>
      </c>
      <c r="B27" s="12" t="s">
        <v>89</v>
      </c>
      <c r="C27" s="12">
        <v>100</v>
      </c>
      <c r="D27" s="12">
        <v>100</v>
      </c>
      <c r="E27" s="12">
        <v>100</v>
      </c>
      <c r="F27" s="12">
        <v>24.9</v>
      </c>
      <c r="G27" s="12">
        <v>44.5</v>
      </c>
    </row>
    <row r="28" spans="1:7" ht="15.75" x14ac:dyDescent="0.25">
      <c r="A28" s="2" t="s">
        <v>7</v>
      </c>
      <c r="B28" s="12" t="s">
        <v>91</v>
      </c>
      <c r="C28" s="12">
        <v>100</v>
      </c>
      <c r="D28" s="12">
        <v>100</v>
      </c>
      <c r="E28" s="12">
        <v>100</v>
      </c>
      <c r="F28" s="12">
        <v>64.400000000000006</v>
      </c>
      <c r="G28" s="12">
        <v>93.3</v>
      </c>
    </row>
    <row r="29" spans="1:7" ht="15.75" x14ac:dyDescent="0.25">
      <c r="A29" s="2" t="s">
        <v>8</v>
      </c>
      <c r="B29" s="12" t="s">
        <v>88</v>
      </c>
      <c r="C29" s="12">
        <v>100</v>
      </c>
      <c r="D29" s="12">
        <v>100</v>
      </c>
      <c r="E29" s="12">
        <v>100</v>
      </c>
      <c r="F29" s="39">
        <v>43.2</v>
      </c>
      <c r="G29" s="39">
        <v>51.2</v>
      </c>
    </row>
    <row r="30" spans="1:7" ht="30" x14ac:dyDescent="0.25">
      <c r="A30" s="2" t="s">
        <v>9</v>
      </c>
      <c r="B30" s="12" t="s">
        <v>92</v>
      </c>
      <c r="C30" s="11">
        <v>100</v>
      </c>
      <c r="D30" s="11">
        <v>100</v>
      </c>
      <c r="E30" s="11">
        <v>100</v>
      </c>
      <c r="F30" s="23">
        <v>54.1</v>
      </c>
      <c r="G30" s="23">
        <v>62.7</v>
      </c>
    </row>
    <row r="31" spans="1:7" ht="15.75" x14ac:dyDescent="0.25">
      <c r="A31" s="2" t="s">
        <v>13</v>
      </c>
      <c r="B31" s="12" t="s">
        <v>93</v>
      </c>
      <c r="C31" s="12">
        <v>100</v>
      </c>
      <c r="D31" s="12">
        <v>100</v>
      </c>
      <c r="E31" s="12">
        <v>100</v>
      </c>
      <c r="F31" s="11" t="s">
        <v>147</v>
      </c>
      <c r="G31" s="11">
        <v>57.1</v>
      </c>
    </row>
    <row r="32" spans="1:7" ht="15.75" x14ac:dyDescent="0.25">
      <c r="A32" s="2" t="s">
        <v>14</v>
      </c>
      <c r="B32" s="12" t="s">
        <v>88</v>
      </c>
      <c r="C32" s="12">
        <v>100</v>
      </c>
      <c r="D32" s="12">
        <v>100</v>
      </c>
      <c r="E32" s="12">
        <v>100</v>
      </c>
      <c r="F32" s="12">
        <v>40.299999999999997</v>
      </c>
      <c r="G32" s="22">
        <v>25</v>
      </c>
    </row>
    <row r="33" spans="1:7" ht="15.75" x14ac:dyDescent="0.25">
      <c r="A33" s="2" t="s">
        <v>15</v>
      </c>
      <c r="B33" s="12" t="s">
        <v>91</v>
      </c>
      <c r="C33" s="12">
        <v>100</v>
      </c>
      <c r="D33" s="12">
        <v>100</v>
      </c>
      <c r="E33" s="12">
        <v>100</v>
      </c>
      <c r="F33" s="65" t="s">
        <v>147</v>
      </c>
      <c r="G33" s="12">
        <v>76.12</v>
      </c>
    </row>
    <row r="34" spans="1:7" ht="15.75" x14ac:dyDescent="0.25">
      <c r="A34" s="2" t="s">
        <v>17</v>
      </c>
      <c r="B34" s="12" t="s">
        <v>94</v>
      </c>
      <c r="C34" s="7">
        <v>100</v>
      </c>
      <c r="D34" s="7">
        <v>100</v>
      </c>
      <c r="E34" s="7">
        <v>100</v>
      </c>
      <c r="F34" s="7">
        <v>42.3</v>
      </c>
      <c r="G34" s="66" t="s">
        <v>148</v>
      </c>
    </row>
    <row r="35" spans="1:7" ht="30" x14ac:dyDescent="0.25">
      <c r="A35" s="2" t="s">
        <v>18</v>
      </c>
      <c r="B35" s="12" t="s">
        <v>90</v>
      </c>
      <c r="C35" s="12">
        <v>100</v>
      </c>
      <c r="D35" s="12">
        <v>100</v>
      </c>
      <c r="E35" s="12">
        <v>100</v>
      </c>
      <c r="F35" s="12">
        <v>15.3</v>
      </c>
      <c r="G35" s="22">
        <v>11</v>
      </c>
    </row>
    <row r="36" spans="1:7" ht="15.75" x14ac:dyDescent="0.25">
      <c r="A36" s="2" t="s">
        <v>19</v>
      </c>
      <c r="B36" s="12" t="s">
        <v>90</v>
      </c>
      <c r="C36" s="12">
        <v>100</v>
      </c>
      <c r="D36" s="12">
        <v>100</v>
      </c>
      <c r="E36" s="12">
        <v>100</v>
      </c>
      <c r="F36" s="39" t="s">
        <v>148</v>
      </c>
      <c r="G36" s="39" t="s">
        <v>148</v>
      </c>
    </row>
    <row r="37" spans="1:7" ht="15.75" x14ac:dyDescent="0.25">
      <c r="A37" s="2" t="s">
        <v>20</v>
      </c>
      <c r="B37" s="12" t="s">
        <v>93</v>
      </c>
      <c r="C37" s="48">
        <v>100</v>
      </c>
      <c r="D37" s="48">
        <v>100</v>
      </c>
      <c r="E37" s="48">
        <v>100</v>
      </c>
      <c r="F37" s="48">
        <v>28</v>
      </c>
      <c r="G37" s="48">
        <v>54.3</v>
      </c>
    </row>
    <row r="38" spans="1:7" ht="15.75" x14ac:dyDescent="0.25">
      <c r="A38" s="2" t="s">
        <v>22</v>
      </c>
      <c r="B38" s="12" t="s">
        <v>89</v>
      </c>
      <c r="C38" s="12">
        <v>100</v>
      </c>
      <c r="D38" s="12">
        <v>100</v>
      </c>
      <c r="E38" s="11">
        <v>100</v>
      </c>
      <c r="F38" s="12" t="s">
        <v>148</v>
      </c>
      <c r="G38" s="12" t="s">
        <v>148</v>
      </c>
    </row>
    <row r="39" spans="1:7" ht="15.75" x14ac:dyDescent="0.25">
      <c r="A39" s="2" t="s">
        <v>24</v>
      </c>
      <c r="B39" s="12" t="s">
        <v>91</v>
      </c>
      <c r="C39" s="12">
        <v>100</v>
      </c>
      <c r="D39" s="12">
        <v>100</v>
      </c>
      <c r="E39" s="12">
        <v>100</v>
      </c>
      <c r="F39" s="67">
        <v>36.9</v>
      </c>
      <c r="G39" s="12">
        <v>50</v>
      </c>
    </row>
    <row r="40" spans="1:7" ht="15.75" x14ac:dyDescent="0.25">
      <c r="A40" s="2" t="s">
        <v>25</v>
      </c>
      <c r="B40" s="12" t="s">
        <v>88</v>
      </c>
      <c r="C40" s="12">
        <v>100</v>
      </c>
      <c r="D40" s="12">
        <v>65</v>
      </c>
      <c r="E40" s="12">
        <v>100</v>
      </c>
      <c r="F40" s="12" t="s">
        <v>148</v>
      </c>
      <c r="G40" s="12" t="s">
        <v>148</v>
      </c>
    </row>
    <row r="41" spans="1:7" ht="15.75" x14ac:dyDescent="0.25">
      <c r="A41" s="2" t="s">
        <v>29</v>
      </c>
      <c r="B41" s="12" t="s">
        <v>91</v>
      </c>
      <c r="C41" s="12">
        <v>100</v>
      </c>
      <c r="D41" s="12">
        <v>100</v>
      </c>
      <c r="E41" s="12">
        <v>100</v>
      </c>
      <c r="F41" s="12" t="s">
        <v>147</v>
      </c>
      <c r="G41" s="12" t="s">
        <v>147</v>
      </c>
    </row>
    <row r="42" spans="1:7" ht="15.75" x14ac:dyDescent="0.25">
      <c r="A42" s="2" t="s">
        <v>32</v>
      </c>
      <c r="B42" s="12" t="s">
        <v>91</v>
      </c>
      <c r="C42" s="24">
        <v>100</v>
      </c>
      <c r="D42" s="24">
        <v>100</v>
      </c>
      <c r="E42" s="24">
        <v>100</v>
      </c>
      <c r="F42" s="12">
        <f>(49.03+42.19+42.94)/3</f>
        <v>44.72</v>
      </c>
      <c r="G42" s="58">
        <v>100</v>
      </c>
    </row>
    <row r="43" spans="1:7" ht="15.75" x14ac:dyDescent="0.25">
      <c r="A43" s="63" t="s">
        <v>34</v>
      </c>
      <c r="B43" s="12" t="s">
        <v>88</v>
      </c>
      <c r="C43" s="12">
        <v>100</v>
      </c>
      <c r="D43" s="12">
        <v>100</v>
      </c>
      <c r="E43" s="12">
        <v>100</v>
      </c>
      <c r="F43" s="12">
        <v>87.57</v>
      </c>
      <c r="G43" s="22">
        <v>88</v>
      </c>
    </row>
    <row r="44" spans="1:7" ht="15.75" x14ac:dyDescent="0.25">
      <c r="A44" s="2" t="s">
        <v>35</v>
      </c>
      <c r="B44" s="12" t="s">
        <v>89</v>
      </c>
      <c r="C44" s="12">
        <v>100</v>
      </c>
      <c r="D44" s="12">
        <v>100</v>
      </c>
      <c r="E44" s="12">
        <v>100</v>
      </c>
      <c r="F44" s="12" t="s">
        <v>148</v>
      </c>
      <c r="G44" s="12" t="s">
        <v>148</v>
      </c>
    </row>
    <row r="45" spans="1:7" ht="15.75" x14ac:dyDescent="0.25">
      <c r="A45" s="2" t="s">
        <v>36</v>
      </c>
      <c r="B45" s="12" t="s">
        <v>95</v>
      </c>
      <c r="C45" s="48">
        <v>100</v>
      </c>
      <c r="D45" s="48">
        <v>100</v>
      </c>
      <c r="E45" s="48">
        <v>100</v>
      </c>
      <c r="F45" s="48">
        <v>16.2</v>
      </c>
      <c r="G45" s="48">
        <v>58.1</v>
      </c>
    </row>
    <row r="46" spans="1:7" ht="15.75" x14ac:dyDescent="0.25">
      <c r="A46" s="2" t="s">
        <v>37</v>
      </c>
      <c r="B46" s="12" t="s">
        <v>96</v>
      </c>
      <c r="C46" s="48">
        <v>100</v>
      </c>
      <c r="D46" s="48">
        <v>100</v>
      </c>
      <c r="E46" s="48">
        <v>100</v>
      </c>
      <c r="F46" s="48">
        <v>33.5</v>
      </c>
      <c r="G46" s="48">
        <v>44.6</v>
      </c>
    </row>
    <row r="47" spans="1:7" ht="15.75" x14ac:dyDescent="0.25">
      <c r="A47" s="2" t="s">
        <v>39</v>
      </c>
      <c r="B47" s="12" t="s">
        <v>91</v>
      </c>
      <c r="C47" s="12">
        <v>100</v>
      </c>
      <c r="D47" s="12">
        <v>100</v>
      </c>
      <c r="E47" s="12">
        <v>100</v>
      </c>
      <c r="F47" s="49">
        <v>43</v>
      </c>
      <c r="G47" s="50">
        <v>69</v>
      </c>
    </row>
    <row r="48" spans="1:7" ht="15.75" x14ac:dyDescent="0.25">
      <c r="A48" s="2" t="s">
        <v>41</v>
      </c>
      <c r="B48" s="12" t="s">
        <v>90</v>
      </c>
      <c r="C48" s="11">
        <v>99.9</v>
      </c>
      <c r="D48" s="11">
        <v>100</v>
      </c>
      <c r="E48" s="11">
        <v>100</v>
      </c>
      <c r="F48" s="42">
        <v>21.9</v>
      </c>
      <c r="G48" s="42">
        <v>67</v>
      </c>
    </row>
    <row r="49" spans="1:7" ht="15.75" x14ac:dyDescent="0.25">
      <c r="A49" s="2" t="s">
        <v>42</v>
      </c>
      <c r="B49" s="12" t="s">
        <v>92</v>
      </c>
      <c r="C49" s="12">
        <v>100</v>
      </c>
      <c r="D49" s="12">
        <v>100</v>
      </c>
      <c r="E49" s="12">
        <v>100</v>
      </c>
      <c r="F49" s="12">
        <v>85</v>
      </c>
      <c r="G49" s="23">
        <v>100</v>
      </c>
    </row>
    <row r="50" spans="1:7" ht="15.75" x14ac:dyDescent="0.25">
      <c r="A50" s="2" t="s">
        <v>46</v>
      </c>
      <c r="B50" s="12" t="s">
        <v>91</v>
      </c>
      <c r="C50" s="42">
        <v>100</v>
      </c>
      <c r="D50" s="42">
        <v>100</v>
      </c>
      <c r="E50" s="42">
        <v>100</v>
      </c>
      <c r="F50" s="43">
        <f>(43.5+46.4+48.5)/3</f>
        <v>46.133333333333333</v>
      </c>
      <c r="G50" s="11">
        <v>80</v>
      </c>
    </row>
    <row r="51" spans="1:7" ht="30" x14ac:dyDescent="0.25">
      <c r="A51" s="2" t="s">
        <v>47</v>
      </c>
      <c r="B51" s="12" t="s">
        <v>91</v>
      </c>
      <c r="C51" s="12">
        <v>100</v>
      </c>
      <c r="D51" s="12">
        <v>100</v>
      </c>
      <c r="E51" s="12">
        <v>100</v>
      </c>
      <c r="F51" s="24">
        <f>21+24+37/3</f>
        <v>57.333333333333336</v>
      </c>
      <c r="G51" s="22">
        <v>50</v>
      </c>
    </row>
    <row r="52" spans="1:7" ht="15.75" x14ac:dyDescent="0.25">
      <c r="A52" s="2" t="s">
        <v>48</v>
      </c>
      <c r="B52" s="12" t="s">
        <v>92</v>
      </c>
      <c r="C52" s="48">
        <v>99.9</v>
      </c>
      <c r="D52" s="12">
        <v>100</v>
      </c>
      <c r="E52" s="12">
        <v>100</v>
      </c>
      <c r="F52" s="12">
        <v>52.7</v>
      </c>
      <c r="G52" s="12">
        <v>83</v>
      </c>
    </row>
    <row r="53" spans="1:7" ht="15.75" x14ac:dyDescent="0.25">
      <c r="A53" s="2" t="s">
        <v>49</v>
      </c>
      <c r="B53" s="12" t="s">
        <v>91</v>
      </c>
      <c r="C53" s="12">
        <v>100</v>
      </c>
      <c r="D53" s="12">
        <v>100</v>
      </c>
      <c r="E53" s="12">
        <v>100</v>
      </c>
      <c r="F53" s="12">
        <v>19.600000000000001</v>
      </c>
      <c r="G53" s="22">
        <v>61.5</v>
      </c>
    </row>
    <row r="54" spans="1:7" ht="15.75" x14ac:dyDescent="0.25">
      <c r="A54" s="2" t="s">
        <v>50</v>
      </c>
      <c r="B54" s="12" t="s">
        <v>89</v>
      </c>
      <c r="C54" s="12">
        <v>100</v>
      </c>
      <c r="D54" s="12">
        <v>100</v>
      </c>
      <c r="E54" s="12">
        <v>100</v>
      </c>
      <c r="F54" s="12">
        <v>41.1</v>
      </c>
      <c r="G54" s="58">
        <v>100</v>
      </c>
    </row>
    <row r="55" spans="1:7" ht="15.75" x14ac:dyDescent="0.25">
      <c r="A55" s="2" t="s">
        <v>51</v>
      </c>
      <c r="B55" s="12" t="s">
        <v>89</v>
      </c>
      <c r="C55" s="11">
        <v>100</v>
      </c>
      <c r="D55" s="11">
        <v>100</v>
      </c>
      <c r="E55" s="44">
        <v>100</v>
      </c>
      <c r="F55" s="39">
        <v>54</v>
      </c>
      <c r="G55" s="39">
        <v>41.2</v>
      </c>
    </row>
    <row r="56" spans="1:7" ht="15.75" x14ac:dyDescent="0.25">
      <c r="A56" s="2" t="s">
        <v>52</v>
      </c>
      <c r="B56" s="12" t="s">
        <v>92</v>
      </c>
      <c r="C56" s="38">
        <v>100</v>
      </c>
      <c r="D56" s="38">
        <v>100</v>
      </c>
      <c r="E56" s="38">
        <v>100</v>
      </c>
      <c r="F56" s="44">
        <v>44.02</v>
      </c>
      <c r="G56" s="44">
        <v>50</v>
      </c>
    </row>
    <row r="57" spans="1:7" ht="15.75" x14ac:dyDescent="0.25">
      <c r="A57" s="2" t="s">
        <v>54</v>
      </c>
      <c r="B57" s="12" t="s">
        <v>92</v>
      </c>
      <c r="C57" s="11">
        <v>100</v>
      </c>
      <c r="D57" s="11">
        <v>100</v>
      </c>
      <c r="E57" s="12">
        <v>100</v>
      </c>
      <c r="F57" s="48">
        <v>38.4</v>
      </c>
      <c r="G57" s="12">
        <v>80.3</v>
      </c>
    </row>
    <row r="58" spans="1:7" ht="15.75" x14ac:dyDescent="0.25">
      <c r="A58" s="2" t="s">
        <v>55</v>
      </c>
      <c r="B58" s="12" t="s">
        <v>92</v>
      </c>
      <c r="C58" s="7">
        <v>100</v>
      </c>
      <c r="D58" s="7">
        <v>100</v>
      </c>
      <c r="E58" s="7">
        <v>100</v>
      </c>
      <c r="F58" s="69">
        <v>9.9666666666666668</v>
      </c>
      <c r="G58" s="69">
        <v>63.7</v>
      </c>
    </row>
    <row r="59" spans="1:7" ht="15.75" x14ac:dyDescent="0.25">
      <c r="A59" s="2" t="s">
        <v>56</v>
      </c>
      <c r="B59" s="12" t="s">
        <v>90</v>
      </c>
      <c r="C59" s="48">
        <v>100</v>
      </c>
      <c r="D59" s="48">
        <v>100</v>
      </c>
      <c r="E59" s="48">
        <v>100</v>
      </c>
      <c r="F59" s="70">
        <v>40.6</v>
      </c>
      <c r="G59" s="12">
        <v>85.8</v>
      </c>
    </row>
    <row r="60" spans="1:7" ht="15.75" x14ac:dyDescent="0.25">
      <c r="A60" s="2" t="s">
        <v>60</v>
      </c>
      <c r="B60" s="12" t="s">
        <v>92</v>
      </c>
      <c r="C60" s="85">
        <v>100</v>
      </c>
      <c r="D60" s="85">
        <v>100</v>
      </c>
      <c r="E60" s="85">
        <v>100</v>
      </c>
      <c r="F60" s="24">
        <v>53.2</v>
      </c>
      <c r="G60" s="24">
        <v>25.7</v>
      </c>
    </row>
    <row r="61" spans="1:7" ht="15.75" x14ac:dyDescent="0.25">
      <c r="A61" s="2" t="s">
        <v>61</v>
      </c>
      <c r="B61" s="12" t="s">
        <v>91</v>
      </c>
      <c r="C61" s="24">
        <v>100</v>
      </c>
      <c r="D61" s="85">
        <v>100</v>
      </c>
      <c r="E61" s="85">
        <v>100</v>
      </c>
      <c r="F61" s="39">
        <v>30.5</v>
      </c>
      <c r="G61" s="39">
        <v>31.8</v>
      </c>
    </row>
    <row r="62" spans="1:7" ht="15.75" x14ac:dyDescent="0.25">
      <c r="A62" s="2" t="s">
        <v>62</v>
      </c>
      <c r="B62" s="12" t="s">
        <v>92</v>
      </c>
      <c r="C62" s="39">
        <v>100</v>
      </c>
      <c r="D62" s="39">
        <v>100</v>
      </c>
      <c r="E62" s="39">
        <v>100</v>
      </c>
      <c r="F62" s="12">
        <v>20.3</v>
      </c>
      <c r="G62" s="12">
        <v>36.4</v>
      </c>
    </row>
    <row r="63" spans="1:7" ht="15.75" x14ac:dyDescent="0.25">
      <c r="A63" s="2" t="s">
        <v>64</v>
      </c>
      <c r="B63" s="12" t="s">
        <v>96</v>
      </c>
      <c r="C63" s="12">
        <v>100</v>
      </c>
      <c r="D63" s="12">
        <v>100</v>
      </c>
      <c r="E63" s="12">
        <v>100</v>
      </c>
      <c r="F63" s="24">
        <v>44.3</v>
      </c>
      <c r="G63" s="24">
        <v>0</v>
      </c>
    </row>
    <row r="64" spans="1:7" ht="15.75" x14ac:dyDescent="0.25">
      <c r="A64" s="2" t="s">
        <v>65</v>
      </c>
      <c r="B64" s="12" t="s">
        <v>88</v>
      </c>
      <c r="C64" s="12">
        <v>100</v>
      </c>
      <c r="D64" s="12">
        <v>100</v>
      </c>
      <c r="E64" s="12">
        <v>100</v>
      </c>
      <c r="F64" s="12">
        <v>46.77</v>
      </c>
      <c r="G64" s="12">
        <v>37.5</v>
      </c>
    </row>
    <row r="65" spans="1:7" ht="15.75" x14ac:dyDescent="0.25">
      <c r="A65" s="2" t="s">
        <v>68</v>
      </c>
      <c r="B65" s="12" t="s">
        <v>94</v>
      </c>
      <c r="C65" s="40">
        <v>100</v>
      </c>
      <c r="D65" s="40">
        <v>100</v>
      </c>
      <c r="E65" s="40">
        <v>100</v>
      </c>
      <c r="F65" s="40">
        <v>42.9</v>
      </c>
      <c r="G65" s="40">
        <v>62.5</v>
      </c>
    </row>
    <row r="66" spans="1:7" ht="15.75" x14ac:dyDescent="0.25">
      <c r="A66" s="2" t="s">
        <v>70</v>
      </c>
      <c r="B66" s="12" t="s">
        <v>92</v>
      </c>
      <c r="C66" s="12">
        <v>100</v>
      </c>
      <c r="D66" s="12">
        <v>100</v>
      </c>
      <c r="E66" s="12">
        <v>100</v>
      </c>
      <c r="F66" s="12">
        <v>71.900000000000006</v>
      </c>
      <c r="G66" s="12">
        <v>0</v>
      </c>
    </row>
    <row r="67" spans="1:7" ht="24.75" customHeight="1" x14ac:dyDescent="0.25">
      <c r="A67" s="2" t="s">
        <v>71</v>
      </c>
      <c r="B67" s="12" t="s">
        <v>93</v>
      </c>
      <c r="C67" s="12">
        <v>100</v>
      </c>
      <c r="D67" s="12">
        <v>100</v>
      </c>
      <c r="E67" s="12">
        <v>100</v>
      </c>
      <c r="F67" s="12">
        <v>23</v>
      </c>
      <c r="G67" s="12">
        <v>68</v>
      </c>
    </row>
    <row r="68" spans="1:7" ht="15.75" x14ac:dyDescent="0.25">
      <c r="A68" s="2" t="s">
        <v>72</v>
      </c>
      <c r="B68" s="12" t="s">
        <v>89</v>
      </c>
      <c r="C68" s="12">
        <v>100</v>
      </c>
      <c r="D68" s="12">
        <v>100</v>
      </c>
      <c r="E68" s="12">
        <v>100</v>
      </c>
      <c r="F68" s="12">
        <v>28</v>
      </c>
      <c r="G68" s="22">
        <v>53</v>
      </c>
    </row>
    <row r="69" spans="1:7" ht="15.75" x14ac:dyDescent="0.25">
      <c r="A69" s="2" t="s">
        <v>76</v>
      </c>
      <c r="B69" s="12" t="s">
        <v>92</v>
      </c>
      <c r="C69" s="12">
        <v>100</v>
      </c>
      <c r="D69" s="12">
        <v>100</v>
      </c>
      <c r="E69" s="12">
        <v>100</v>
      </c>
      <c r="F69" s="12">
        <v>64.900000000000006</v>
      </c>
      <c r="G69" s="12">
        <v>77.599999999999994</v>
      </c>
    </row>
    <row r="70" spans="1:7" ht="15.75" x14ac:dyDescent="0.25">
      <c r="A70" s="2" t="s">
        <v>77</v>
      </c>
      <c r="B70" s="12" t="s">
        <v>92</v>
      </c>
      <c r="C70" s="24">
        <v>100</v>
      </c>
      <c r="D70" s="24">
        <v>100</v>
      </c>
      <c r="E70" s="24">
        <v>100</v>
      </c>
      <c r="F70" s="24">
        <v>8</v>
      </c>
      <c r="G70" s="24">
        <v>39</v>
      </c>
    </row>
    <row r="71" spans="1:7" ht="15.75" x14ac:dyDescent="0.25">
      <c r="A71" s="2" t="s">
        <v>78</v>
      </c>
      <c r="B71" s="12" t="s">
        <v>90</v>
      </c>
      <c r="C71" s="73">
        <v>100</v>
      </c>
      <c r="D71" s="73">
        <v>100</v>
      </c>
      <c r="E71" s="73">
        <v>100</v>
      </c>
      <c r="F71" s="23">
        <v>20</v>
      </c>
      <c r="G71" s="58">
        <v>100</v>
      </c>
    </row>
    <row r="72" spans="1:7" ht="15.75" x14ac:dyDescent="0.25">
      <c r="A72" s="2" t="s">
        <v>79</v>
      </c>
      <c r="B72" s="12" t="s">
        <v>89</v>
      </c>
      <c r="C72" s="12">
        <v>100</v>
      </c>
      <c r="D72" s="12">
        <v>100</v>
      </c>
      <c r="E72" s="12">
        <v>100</v>
      </c>
      <c r="F72" s="12">
        <v>29.5</v>
      </c>
      <c r="G72" s="58">
        <v>100</v>
      </c>
    </row>
    <row r="73" spans="1:7" ht="15.75" x14ac:dyDescent="0.25">
      <c r="A73" s="2" t="s">
        <v>81</v>
      </c>
      <c r="B73" s="12" t="s">
        <v>96</v>
      </c>
      <c r="C73" s="12">
        <v>100</v>
      </c>
      <c r="D73" s="12">
        <v>100</v>
      </c>
      <c r="E73" s="12">
        <v>100</v>
      </c>
      <c r="F73" s="49">
        <v>19.329999999999998</v>
      </c>
      <c r="G73" s="24">
        <v>91.7</v>
      </c>
    </row>
    <row r="74" spans="1:7" ht="15.75" x14ac:dyDescent="0.25">
      <c r="A74" s="2" t="s">
        <v>83</v>
      </c>
      <c r="B74" s="12" t="s">
        <v>92</v>
      </c>
      <c r="C74" s="12">
        <v>100</v>
      </c>
      <c r="D74" s="12">
        <v>100</v>
      </c>
      <c r="E74" s="12">
        <v>100</v>
      </c>
      <c r="F74" s="12">
        <v>68</v>
      </c>
      <c r="G74" s="12">
        <v>65</v>
      </c>
    </row>
    <row r="75" spans="1:7" ht="15.75" x14ac:dyDescent="0.25">
      <c r="A75" s="2" t="s">
        <v>87</v>
      </c>
      <c r="B75" s="12" t="s">
        <v>93</v>
      </c>
      <c r="C75" s="24">
        <v>100</v>
      </c>
      <c r="D75" s="24">
        <v>100</v>
      </c>
      <c r="E75" s="24">
        <v>100</v>
      </c>
      <c r="F75" s="24">
        <v>58.1</v>
      </c>
      <c r="G75" s="12">
        <v>87.5</v>
      </c>
    </row>
    <row r="76" spans="1:7" ht="15.75" x14ac:dyDescent="0.25">
      <c r="A76" s="2" t="s">
        <v>75</v>
      </c>
      <c r="B76" s="12" t="s">
        <v>96</v>
      </c>
      <c r="C76" s="48">
        <v>99.8</v>
      </c>
      <c r="D76" s="48">
        <v>100</v>
      </c>
      <c r="E76" s="48">
        <v>99.99</v>
      </c>
      <c r="F76" s="48">
        <v>75.3</v>
      </c>
      <c r="G76" s="22">
        <v>60</v>
      </c>
    </row>
    <row r="77" spans="1:7" ht="15.75" x14ac:dyDescent="0.25">
      <c r="A77" s="2" t="s">
        <v>63</v>
      </c>
      <c r="B77" s="12" t="s">
        <v>90</v>
      </c>
      <c r="C77" s="12">
        <v>80</v>
      </c>
      <c r="D77" s="12">
        <v>82</v>
      </c>
      <c r="E77" s="12">
        <v>99.85</v>
      </c>
      <c r="F77" s="12" t="s">
        <v>148</v>
      </c>
      <c r="G77" s="12" t="s">
        <v>148</v>
      </c>
    </row>
    <row r="78" spans="1:7" ht="15.75" x14ac:dyDescent="0.25">
      <c r="A78" s="2" t="s">
        <v>27</v>
      </c>
      <c r="B78" s="12" t="s">
        <v>90</v>
      </c>
      <c r="C78" s="12">
        <v>99.75</v>
      </c>
      <c r="D78" s="12">
        <v>99.8</v>
      </c>
      <c r="E78" s="12">
        <v>99.8</v>
      </c>
      <c r="F78" s="12">
        <v>36.6</v>
      </c>
      <c r="G78" s="22">
        <v>61.9</v>
      </c>
    </row>
    <row r="79" spans="1:7" ht="15.75" x14ac:dyDescent="0.25">
      <c r="A79" s="2" t="s">
        <v>33</v>
      </c>
      <c r="B79" s="12" t="s">
        <v>93</v>
      </c>
      <c r="C79" s="12">
        <v>86.6</v>
      </c>
      <c r="D79" s="12">
        <v>95</v>
      </c>
      <c r="E79" s="12">
        <v>98.67</v>
      </c>
      <c r="F79" s="12">
        <v>41.6</v>
      </c>
      <c r="G79" s="12">
        <v>90.2</v>
      </c>
    </row>
    <row r="80" spans="1:7" ht="15.75" x14ac:dyDescent="0.25">
      <c r="A80" s="2" t="s">
        <v>58</v>
      </c>
      <c r="B80" s="12" t="s">
        <v>88</v>
      </c>
      <c r="C80" s="23">
        <v>97</v>
      </c>
      <c r="D80" s="23">
        <v>98</v>
      </c>
      <c r="E80" s="23">
        <v>98</v>
      </c>
      <c r="F80" s="23">
        <v>39.799999999999997</v>
      </c>
      <c r="G80" s="58">
        <v>45.2</v>
      </c>
    </row>
    <row r="81" spans="1:7" ht="15.75" x14ac:dyDescent="0.25">
      <c r="A81" s="2" t="s">
        <v>85</v>
      </c>
      <c r="B81" s="12" t="s">
        <v>90</v>
      </c>
      <c r="C81" s="12">
        <v>98</v>
      </c>
      <c r="D81" s="12">
        <v>98</v>
      </c>
      <c r="E81" s="12">
        <v>98</v>
      </c>
      <c r="F81" s="55">
        <v>33.9</v>
      </c>
      <c r="G81" s="55">
        <v>35.799999999999997</v>
      </c>
    </row>
    <row r="82" spans="1:7" ht="15.75" x14ac:dyDescent="0.25">
      <c r="A82" s="2" t="s">
        <v>57</v>
      </c>
      <c r="B82" s="12" t="s">
        <v>91</v>
      </c>
      <c r="C82" s="45">
        <v>96</v>
      </c>
      <c r="D82" s="45">
        <v>97</v>
      </c>
      <c r="E82" s="45">
        <v>97</v>
      </c>
      <c r="F82" s="71">
        <v>53</v>
      </c>
      <c r="G82" s="12" t="s">
        <v>148</v>
      </c>
    </row>
    <row r="83" spans="1:7" ht="15.75" x14ac:dyDescent="0.25">
      <c r="A83" s="2" t="s">
        <v>74</v>
      </c>
      <c r="B83" s="12" t="s">
        <v>89</v>
      </c>
      <c r="C83" s="12">
        <v>94</v>
      </c>
      <c r="D83" s="12">
        <v>95</v>
      </c>
      <c r="E83" s="12">
        <v>96</v>
      </c>
      <c r="F83" s="23" t="s">
        <v>148</v>
      </c>
      <c r="G83" s="23" t="s">
        <v>148</v>
      </c>
    </row>
    <row r="84" spans="1:7" ht="30" x14ac:dyDescent="0.25">
      <c r="A84" s="2" t="s">
        <v>80</v>
      </c>
      <c r="B84" s="12" t="s">
        <v>96</v>
      </c>
      <c r="C84" s="24">
        <v>95.3</v>
      </c>
      <c r="D84" s="24">
        <v>95.3</v>
      </c>
      <c r="E84" s="24">
        <v>95.9</v>
      </c>
      <c r="F84" s="25">
        <v>12</v>
      </c>
      <c r="G84" s="39" t="s">
        <v>148</v>
      </c>
    </row>
    <row r="85" spans="1:7" ht="15.75" x14ac:dyDescent="0.25">
      <c r="A85" s="2" t="s">
        <v>53</v>
      </c>
      <c r="B85" s="12" t="s">
        <v>93</v>
      </c>
      <c r="C85" s="12">
        <v>80</v>
      </c>
      <c r="D85" s="12">
        <v>80.5</v>
      </c>
      <c r="E85" s="12">
        <v>80.5</v>
      </c>
      <c r="F85" s="12">
        <v>62.5</v>
      </c>
      <c r="G85" s="22">
        <v>71</v>
      </c>
    </row>
    <row r="86" spans="1:7" ht="30" x14ac:dyDescent="0.25">
      <c r="A86" s="2" t="s">
        <v>86</v>
      </c>
      <c r="B86" s="12" t="s">
        <v>96</v>
      </c>
      <c r="C86" s="12">
        <v>65</v>
      </c>
      <c r="D86" s="12">
        <v>71</v>
      </c>
      <c r="E86" s="12">
        <v>71.400000000000006</v>
      </c>
      <c r="F86" s="67">
        <v>44</v>
      </c>
      <c r="G86" s="22" t="s">
        <v>147</v>
      </c>
    </row>
    <row r="87" spans="1:7" ht="30" x14ac:dyDescent="0.25">
      <c r="A87" s="2" t="s">
        <v>84</v>
      </c>
      <c r="B87" s="12" t="s">
        <v>90</v>
      </c>
      <c r="C87" s="12">
        <v>52.1</v>
      </c>
      <c r="D87" s="12">
        <v>73</v>
      </c>
      <c r="E87" s="11">
        <v>58.8</v>
      </c>
      <c r="F87" s="12" t="s">
        <v>148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55" r:id="rId1" display="http://mpr.omskportal.ru/oiv/mpr/etc/Razvitiye-konkurentsii/fish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" activePane="bottomLeft" state="frozen"/>
      <selection pane="bottomLeft" activeCell="L42" sqref="L42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3.140625" style="59" customWidth="1"/>
    <col min="4" max="4" width="12.85546875" style="59" customWidth="1"/>
    <col min="5" max="5" width="17" style="59" customWidth="1"/>
    <col min="6" max="6" width="19.140625" style="59" customWidth="1"/>
    <col min="7" max="7" width="15.28515625" style="59" customWidth="1"/>
    <col min="8" max="16384" width="9.140625" style="59"/>
  </cols>
  <sheetData>
    <row r="1" spans="1:7" ht="49.5" customHeight="1" x14ac:dyDescent="0.25">
      <c r="A1" s="124" t="s">
        <v>108</v>
      </c>
      <c r="B1" s="124"/>
      <c r="C1" s="124"/>
      <c r="D1" s="124"/>
      <c r="E1" s="124"/>
      <c r="F1" s="124"/>
      <c r="G1" s="124"/>
    </row>
    <row r="2" spans="1:7" s="62" customFormat="1" ht="153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3</v>
      </c>
      <c r="B3" s="3" t="s">
        <v>88</v>
      </c>
      <c r="C3" s="11" t="s">
        <v>145</v>
      </c>
      <c r="D3" s="11" t="s">
        <v>145</v>
      </c>
      <c r="E3" s="11" t="s">
        <v>145</v>
      </c>
      <c r="F3" s="11" t="s">
        <v>145</v>
      </c>
      <c r="G3" s="11" t="s">
        <v>145</v>
      </c>
    </row>
    <row r="4" spans="1:7" ht="15.75" x14ac:dyDescent="0.25">
      <c r="A4" s="2" t="s">
        <v>5</v>
      </c>
      <c r="B4" s="3" t="s">
        <v>89</v>
      </c>
      <c r="C4" s="11" t="s">
        <v>145</v>
      </c>
      <c r="D4" s="11" t="s">
        <v>145</v>
      </c>
      <c r="E4" s="11" t="s">
        <v>145</v>
      </c>
      <c r="F4" s="11" t="s">
        <v>145</v>
      </c>
      <c r="G4" s="11" t="s">
        <v>145</v>
      </c>
    </row>
    <row r="5" spans="1:7" ht="15.75" x14ac:dyDescent="0.25">
      <c r="A5" s="2" t="s">
        <v>6</v>
      </c>
      <c r="B5" s="3" t="s">
        <v>90</v>
      </c>
      <c r="C5" s="11" t="s">
        <v>145</v>
      </c>
      <c r="D5" s="11" t="s">
        <v>145</v>
      </c>
      <c r="E5" s="11" t="s">
        <v>145</v>
      </c>
      <c r="F5" s="11" t="s">
        <v>145</v>
      </c>
      <c r="G5" s="11" t="s">
        <v>145</v>
      </c>
    </row>
    <row r="6" spans="1:7" ht="15.75" x14ac:dyDescent="0.25">
      <c r="A6" s="2" t="s">
        <v>10</v>
      </c>
      <c r="B6" s="3" t="s">
        <v>93</v>
      </c>
      <c r="C6" s="11" t="s">
        <v>145</v>
      </c>
      <c r="D6" s="11" t="s">
        <v>145</v>
      </c>
      <c r="E6" s="11" t="s">
        <v>145</v>
      </c>
      <c r="F6" s="11" t="s">
        <v>145</v>
      </c>
      <c r="G6" s="11" t="s">
        <v>145</v>
      </c>
    </row>
    <row r="7" spans="1:7" ht="15.75" x14ac:dyDescent="0.25">
      <c r="A7" s="2" t="s">
        <v>11</v>
      </c>
      <c r="B7" s="3" t="s">
        <v>93</v>
      </c>
      <c r="C7" s="11" t="s">
        <v>145</v>
      </c>
      <c r="D7" s="11" t="s">
        <v>145</v>
      </c>
      <c r="E7" s="11" t="s">
        <v>145</v>
      </c>
      <c r="F7" s="11" t="s">
        <v>145</v>
      </c>
      <c r="G7" s="11" t="s">
        <v>145</v>
      </c>
    </row>
    <row r="8" spans="1:7" ht="15.75" x14ac:dyDescent="0.25">
      <c r="A8" s="63" t="s">
        <v>13</v>
      </c>
      <c r="B8" s="112" t="s">
        <v>93</v>
      </c>
      <c r="C8" s="42" t="s">
        <v>145</v>
      </c>
      <c r="D8" s="42" t="s">
        <v>145</v>
      </c>
      <c r="E8" s="42" t="s">
        <v>145</v>
      </c>
      <c r="F8" s="42" t="s">
        <v>145</v>
      </c>
      <c r="G8" s="42" t="s">
        <v>145</v>
      </c>
    </row>
    <row r="9" spans="1:7" ht="15.75" customHeight="1" x14ac:dyDescent="0.25">
      <c r="A9" s="2" t="s">
        <v>14</v>
      </c>
      <c r="B9" s="3" t="s">
        <v>88</v>
      </c>
      <c r="C9" s="42" t="s">
        <v>145</v>
      </c>
      <c r="D9" s="42" t="s">
        <v>145</v>
      </c>
      <c r="E9" s="42" t="s">
        <v>145</v>
      </c>
      <c r="F9" s="42" t="s">
        <v>145</v>
      </c>
      <c r="G9" s="42" t="s">
        <v>145</v>
      </c>
    </row>
    <row r="10" spans="1:7" ht="15.75" x14ac:dyDescent="0.25">
      <c r="A10" s="64" t="s">
        <v>16</v>
      </c>
      <c r="B10" s="113" t="s">
        <v>93</v>
      </c>
      <c r="C10" s="11" t="s">
        <v>145</v>
      </c>
      <c r="D10" s="11" t="s">
        <v>145</v>
      </c>
      <c r="E10" s="11" t="s">
        <v>145</v>
      </c>
      <c r="F10" s="11" t="s">
        <v>145</v>
      </c>
      <c r="G10" s="11" t="s">
        <v>145</v>
      </c>
    </row>
    <row r="11" spans="1:7" ht="15.75" x14ac:dyDescent="0.25">
      <c r="A11" s="2" t="s">
        <v>21</v>
      </c>
      <c r="B11" s="3" t="s">
        <v>94</v>
      </c>
      <c r="C11" s="11" t="s">
        <v>145</v>
      </c>
      <c r="D11" s="11" t="s">
        <v>145</v>
      </c>
      <c r="E11" s="11" t="s">
        <v>145</v>
      </c>
      <c r="F11" s="11" t="s">
        <v>145</v>
      </c>
      <c r="G11" s="11" t="s">
        <v>145</v>
      </c>
    </row>
    <row r="12" spans="1:7" ht="18.75" customHeight="1" x14ac:dyDescent="0.25">
      <c r="A12" s="2" t="s">
        <v>23</v>
      </c>
      <c r="B12" s="3" t="s">
        <v>94</v>
      </c>
      <c r="C12" s="11" t="s">
        <v>145</v>
      </c>
      <c r="D12" s="11" t="s">
        <v>145</v>
      </c>
      <c r="E12" s="11" t="s">
        <v>145</v>
      </c>
      <c r="F12" s="11" t="s">
        <v>145</v>
      </c>
      <c r="G12" s="11" t="s">
        <v>145</v>
      </c>
    </row>
    <row r="13" spans="1:7" ht="15.75" x14ac:dyDescent="0.25">
      <c r="A13" s="2" t="s">
        <v>26</v>
      </c>
      <c r="B13" s="3" t="s">
        <v>93</v>
      </c>
      <c r="C13" s="11" t="s">
        <v>145</v>
      </c>
      <c r="D13" s="11" t="s">
        <v>145</v>
      </c>
      <c r="E13" s="11" t="s">
        <v>145</v>
      </c>
      <c r="F13" s="11" t="s">
        <v>145</v>
      </c>
      <c r="G13" s="11" t="s">
        <v>145</v>
      </c>
    </row>
    <row r="14" spans="1:7" ht="30" x14ac:dyDescent="0.25">
      <c r="A14" s="2" t="s">
        <v>28</v>
      </c>
      <c r="B14" s="3" t="s">
        <v>94</v>
      </c>
      <c r="C14" s="11" t="s">
        <v>145</v>
      </c>
      <c r="D14" s="11" t="s">
        <v>145</v>
      </c>
      <c r="E14" s="11" t="s">
        <v>145</v>
      </c>
      <c r="F14" s="11" t="s">
        <v>145</v>
      </c>
      <c r="G14" s="44" t="s">
        <v>145</v>
      </c>
    </row>
    <row r="15" spans="1:7" ht="15.75" x14ac:dyDescent="0.25">
      <c r="A15" s="2" t="s">
        <v>31</v>
      </c>
      <c r="B15" s="3" t="s">
        <v>92</v>
      </c>
      <c r="C15" s="42" t="s">
        <v>145</v>
      </c>
      <c r="D15" s="42" t="s">
        <v>145</v>
      </c>
      <c r="E15" s="42" t="s">
        <v>145</v>
      </c>
      <c r="F15" s="42" t="s">
        <v>145</v>
      </c>
      <c r="G15" s="42" t="s">
        <v>145</v>
      </c>
    </row>
    <row r="16" spans="1:7" ht="15.75" x14ac:dyDescent="0.25">
      <c r="A16" s="2" t="s">
        <v>40</v>
      </c>
      <c r="B16" s="3" t="s">
        <v>93</v>
      </c>
      <c r="C16" s="11" t="s">
        <v>145</v>
      </c>
      <c r="D16" s="11" t="s">
        <v>145</v>
      </c>
      <c r="E16" s="11" t="s">
        <v>145</v>
      </c>
      <c r="F16" s="11" t="s">
        <v>145</v>
      </c>
      <c r="G16" s="11" t="s">
        <v>145</v>
      </c>
    </row>
    <row r="17" spans="1:7" ht="15.75" x14ac:dyDescent="0.25">
      <c r="A17" s="2" t="s">
        <v>43</v>
      </c>
      <c r="B17" s="3" t="s">
        <v>92</v>
      </c>
      <c r="C17" s="104" t="s">
        <v>145</v>
      </c>
      <c r="D17" s="104" t="s">
        <v>145</v>
      </c>
      <c r="E17" s="104" t="s">
        <v>145</v>
      </c>
      <c r="F17" s="104" t="s">
        <v>145</v>
      </c>
      <c r="G17" s="104" t="s">
        <v>145</v>
      </c>
    </row>
    <row r="18" spans="1:7" ht="30" x14ac:dyDescent="0.25">
      <c r="A18" s="2" t="s">
        <v>66</v>
      </c>
      <c r="B18" s="3" t="s">
        <v>94</v>
      </c>
      <c r="C18" s="11" t="s">
        <v>145</v>
      </c>
      <c r="D18" s="11" t="s">
        <v>145</v>
      </c>
      <c r="E18" s="11" t="s">
        <v>145</v>
      </c>
      <c r="F18" s="11" t="s">
        <v>145</v>
      </c>
      <c r="G18" s="11" t="s">
        <v>145</v>
      </c>
    </row>
    <row r="19" spans="1:7" ht="15.75" x14ac:dyDescent="0.25">
      <c r="A19" s="2" t="s">
        <v>67</v>
      </c>
      <c r="B19" s="3" t="s">
        <v>93</v>
      </c>
      <c r="C19" s="11" t="s">
        <v>145</v>
      </c>
      <c r="D19" s="11" t="s">
        <v>145</v>
      </c>
      <c r="E19" s="11" t="s">
        <v>145</v>
      </c>
      <c r="F19" s="11" t="s">
        <v>145</v>
      </c>
      <c r="G19" s="11" t="s">
        <v>145</v>
      </c>
    </row>
    <row r="20" spans="1:7" ht="15.75" x14ac:dyDescent="0.25">
      <c r="A20" s="2" t="s">
        <v>69</v>
      </c>
      <c r="B20" s="3" t="s">
        <v>93</v>
      </c>
      <c r="C20" s="42" t="s">
        <v>145</v>
      </c>
      <c r="D20" s="42" t="s">
        <v>145</v>
      </c>
      <c r="E20" s="42" t="s">
        <v>145</v>
      </c>
      <c r="F20" s="42" t="s">
        <v>145</v>
      </c>
      <c r="G20" s="42" t="s">
        <v>145</v>
      </c>
    </row>
    <row r="21" spans="1:7" ht="15.75" x14ac:dyDescent="0.25">
      <c r="A21" s="2" t="s">
        <v>75</v>
      </c>
      <c r="B21" s="3" t="s">
        <v>96</v>
      </c>
      <c r="C21" s="11" t="s">
        <v>145</v>
      </c>
      <c r="D21" s="11" t="s">
        <v>145</v>
      </c>
      <c r="E21" s="11" t="s">
        <v>145</v>
      </c>
      <c r="F21" s="11">
        <v>58.7</v>
      </c>
      <c r="G21" s="44">
        <v>0</v>
      </c>
    </row>
    <row r="22" spans="1:7" ht="15.75" x14ac:dyDescent="0.25">
      <c r="A22" s="2" t="s">
        <v>82</v>
      </c>
      <c r="B22" s="3" t="s">
        <v>94</v>
      </c>
      <c r="C22" s="11" t="s">
        <v>145</v>
      </c>
      <c r="D22" s="11" t="s">
        <v>145</v>
      </c>
      <c r="E22" s="11" t="s">
        <v>145</v>
      </c>
      <c r="F22" s="11" t="s">
        <v>145</v>
      </c>
      <c r="G22" s="11" t="s">
        <v>145</v>
      </c>
    </row>
    <row r="23" spans="1:7" ht="33.75" customHeight="1" x14ac:dyDescent="0.25">
      <c r="A23" s="2" t="s">
        <v>83</v>
      </c>
      <c r="B23" s="3" t="s">
        <v>92</v>
      </c>
      <c r="C23" s="11" t="s">
        <v>145</v>
      </c>
      <c r="D23" s="11" t="s">
        <v>145</v>
      </c>
      <c r="E23" s="11" t="s">
        <v>145</v>
      </c>
      <c r="F23" s="11" t="s">
        <v>145</v>
      </c>
      <c r="G23" s="11" t="s">
        <v>145</v>
      </c>
    </row>
    <row r="24" spans="1:7" ht="15.75" x14ac:dyDescent="0.25">
      <c r="A24" s="4" t="s">
        <v>4</v>
      </c>
      <c r="B24" s="3" t="s">
        <v>89</v>
      </c>
      <c r="C24" s="11">
        <v>100</v>
      </c>
      <c r="D24" s="11">
        <v>100</v>
      </c>
      <c r="E24" s="11">
        <v>100</v>
      </c>
      <c r="F24" s="11">
        <v>27.7</v>
      </c>
      <c r="G24" s="44">
        <v>64</v>
      </c>
    </row>
    <row r="25" spans="1:7" ht="15.75" x14ac:dyDescent="0.25">
      <c r="A25" s="2" t="s">
        <v>7</v>
      </c>
      <c r="B25" s="3" t="s">
        <v>91</v>
      </c>
      <c r="C25" s="11">
        <v>100</v>
      </c>
      <c r="D25" s="11">
        <v>100</v>
      </c>
      <c r="E25" s="11">
        <v>100</v>
      </c>
      <c r="F25" s="11">
        <v>59.3</v>
      </c>
      <c r="G25" s="11">
        <v>92.9</v>
      </c>
    </row>
    <row r="26" spans="1:7" ht="15.75" x14ac:dyDescent="0.25">
      <c r="A26" s="2" t="s">
        <v>8</v>
      </c>
      <c r="B26" s="3" t="s">
        <v>88</v>
      </c>
      <c r="C26" s="11">
        <v>100</v>
      </c>
      <c r="D26" s="11">
        <v>100</v>
      </c>
      <c r="E26" s="11">
        <v>100</v>
      </c>
      <c r="F26" s="44">
        <v>43.2</v>
      </c>
      <c r="G26" s="44">
        <v>51.2</v>
      </c>
    </row>
    <row r="27" spans="1:7" ht="30" x14ac:dyDescent="0.25">
      <c r="A27" s="2" t="s">
        <v>9</v>
      </c>
      <c r="B27" s="3" t="s">
        <v>92</v>
      </c>
      <c r="C27" s="11">
        <v>100</v>
      </c>
      <c r="D27" s="11">
        <v>100</v>
      </c>
      <c r="E27" s="11">
        <v>100</v>
      </c>
      <c r="F27" s="42">
        <v>53.5</v>
      </c>
      <c r="G27" s="42">
        <v>63.1</v>
      </c>
    </row>
    <row r="28" spans="1:7" ht="31.5" x14ac:dyDescent="0.25">
      <c r="A28" s="2" t="s">
        <v>12</v>
      </c>
      <c r="B28" s="3" t="s">
        <v>90</v>
      </c>
      <c r="C28" s="42">
        <v>100</v>
      </c>
      <c r="D28" s="42">
        <v>100</v>
      </c>
      <c r="E28" s="42">
        <v>100</v>
      </c>
      <c r="F28" s="11">
        <v>22.7</v>
      </c>
      <c r="G28" s="11" t="s">
        <v>146</v>
      </c>
    </row>
    <row r="29" spans="1:7" ht="15.75" x14ac:dyDescent="0.25">
      <c r="A29" s="2" t="s">
        <v>15</v>
      </c>
      <c r="B29" s="3" t="s">
        <v>91</v>
      </c>
      <c r="C29" s="11">
        <v>100</v>
      </c>
      <c r="D29" s="11">
        <v>100</v>
      </c>
      <c r="E29" s="11">
        <v>100</v>
      </c>
      <c r="F29" s="11" t="s">
        <v>147</v>
      </c>
      <c r="G29" s="11">
        <v>76.12</v>
      </c>
    </row>
    <row r="30" spans="1:7" ht="15.75" x14ac:dyDescent="0.25">
      <c r="A30" s="2" t="s">
        <v>17</v>
      </c>
      <c r="B30" s="3" t="s">
        <v>94</v>
      </c>
      <c r="C30" s="7">
        <v>100</v>
      </c>
      <c r="D30" s="7">
        <v>100</v>
      </c>
      <c r="E30" s="7">
        <v>100</v>
      </c>
      <c r="F30" s="7">
        <v>41.7</v>
      </c>
      <c r="G30" s="66" t="s">
        <v>148</v>
      </c>
    </row>
    <row r="31" spans="1:7" ht="30" x14ac:dyDescent="0.25">
      <c r="A31" s="2" t="s">
        <v>18</v>
      </c>
      <c r="B31" s="3" t="s">
        <v>90</v>
      </c>
      <c r="C31" s="11">
        <v>100</v>
      </c>
      <c r="D31" s="11">
        <v>100</v>
      </c>
      <c r="E31" s="11">
        <v>100</v>
      </c>
      <c r="F31" s="11">
        <v>15.1</v>
      </c>
      <c r="G31" s="44">
        <v>11</v>
      </c>
    </row>
    <row r="32" spans="1:7" ht="15.75" x14ac:dyDescent="0.25">
      <c r="A32" s="2" t="s">
        <v>19</v>
      </c>
      <c r="B32" s="3" t="s">
        <v>90</v>
      </c>
      <c r="C32" s="11">
        <v>100</v>
      </c>
      <c r="D32" s="11">
        <v>100</v>
      </c>
      <c r="E32" s="11">
        <v>100</v>
      </c>
      <c r="F32" s="44" t="s">
        <v>148</v>
      </c>
      <c r="G32" s="44" t="s">
        <v>148</v>
      </c>
    </row>
    <row r="33" spans="1:7" ht="15.75" x14ac:dyDescent="0.25">
      <c r="A33" s="2" t="s">
        <v>20</v>
      </c>
      <c r="B33" s="3" t="s">
        <v>93</v>
      </c>
      <c r="C33" s="11">
        <v>100</v>
      </c>
      <c r="D33" s="11">
        <v>100</v>
      </c>
      <c r="E33" s="11">
        <v>100</v>
      </c>
      <c r="F33" s="11">
        <v>27.2</v>
      </c>
      <c r="G33" s="11">
        <v>54.3</v>
      </c>
    </row>
    <row r="34" spans="1:7" ht="15.75" x14ac:dyDescent="0.25">
      <c r="A34" s="2" t="s">
        <v>22</v>
      </c>
      <c r="B34" s="3" t="s">
        <v>89</v>
      </c>
      <c r="C34" s="11">
        <v>100</v>
      </c>
      <c r="D34" s="11">
        <v>100</v>
      </c>
      <c r="E34" s="11">
        <v>100</v>
      </c>
      <c r="F34" s="11" t="s">
        <v>148</v>
      </c>
      <c r="G34" s="11" t="s">
        <v>148</v>
      </c>
    </row>
    <row r="35" spans="1:7" ht="15.75" x14ac:dyDescent="0.25">
      <c r="A35" s="2" t="s">
        <v>24</v>
      </c>
      <c r="B35" s="3" t="s">
        <v>91</v>
      </c>
      <c r="C35" s="11">
        <v>100</v>
      </c>
      <c r="D35" s="11">
        <v>100</v>
      </c>
      <c r="E35" s="11">
        <v>100</v>
      </c>
      <c r="F35" s="114">
        <v>36</v>
      </c>
      <c r="G35" s="11">
        <v>50</v>
      </c>
    </row>
    <row r="36" spans="1:7" ht="15.75" x14ac:dyDescent="0.25">
      <c r="A36" s="2" t="s">
        <v>25</v>
      </c>
      <c r="B36" s="3" t="s">
        <v>88</v>
      </c>
      <c r="C36" s="11">
        <v>100</v>
      </c>
      <c r="D36" s="11">
        <v>66</v>
      </c>
      <c r="E36" s="11">
        <v>100</v>
      </c>
      <c r="F36" s="11" t="s">
        <v>148</v>
      </c>
      <c r="G36" s="11" t="s">
        <v>148</v>
      </c>
    </row>
    <row r="37" spans="1:7" ht="15.75" x14ac:dyDescent="0.25">
      <c r="A37" s="2" t="s">
        <v>29</v>
      </c>
      <c r="B37" s="3" t="s">
        <v>91</v>
      </c>
      <c r="C37" s="11">
        <v>100</v>
      </c>
      <c r="D37" s="11">
        <v>100</v>
      </c>
      <c r="E37" s="11">
        <v>100</v>
      </c>
      <c r="F37" s="11" t="s">
        <v>147</v>
      </c>
      <c r="G37" s="11" t="s">
        <v>147</v>
      </c>
    </row>
    <row r="38" spans="1:7" ht="15.75" x14ac:dyDescent="0.25">
      <c r="A38" s="2" t="s">
        <v>30</v>
      </c>
      <c r="B38" s="3" t="s">
        <v>89</v>
      </c>
      <c r="C38" s="11">
        <v>100</v>
      </c>
      <c r="D38" s="11">
        <v>100</v>
      </c>
      <c r="E38" s="11">
        <v>100</v>
      </c>
      <c r="F38" s="11">
        <v>70.3</v>
      </c>
      <c r="G38" s="44">
        <v>66.7</v>
      </c>
    </row>
    <row r="39" spans="1:7" ht="15.75" x14ac:dyDescent="0.25">
      <c r="A39" s="2" t="s">
        <v>32</v>
      </c>
      <c r="B39" s="3" t="s">
        <v>91</v>
      </c>
      <c r="C39" s="38">
        <v>100</v>
      </c>
      <c r="D39" s="38">
        <v>100</v>
      </c>
      <c r="E39" s="38">
        <v>100</v>
      </c>
      <c r="F39" s="11">
        <f>(48.28+41.14+43.39)/3</f>
        <v>44.27</v>
      </c>
      <c r="G39" s="115">
        <v>80</v>
      </c>
    </row>
    <row r="40" spans="1:7" ht="15.75" x14ac:dyDescent="0.25">
      <c r="A40" s="2" t="s">
        <v>33</v>
      </c>
      <c r="B40" s="3" t="s">
        <v>93</v>
      </c>
      <c r="C40" s="11">
        <v>100</v>
      </c>
      <c r="D40" s="11">
        <v>100</v>
      </c>
      <c r="E40" s="11">
        <v>100</v>
      </c>
      <c r="F40" s="11">
        <v>41.6</v>
      </c>
      <c r="G40" s="11">
        <v>94.8</v>
      </c>
    </row>
    <row r="41" spans="1:7" ht="15.75" x14ac:dyDescent="0.25">
      <c r="A41" s="2" t="s">
        <v>34</v>
      </c>
      <c r="B41" s="3" t="s">
        <v>88</v>
      </c>
      <c r="C41" s="11">
        <v>100</v>
      </c>
      <c r="D41" s="11">
        <v>100</v>
      </c>
      <c r="E41" s="11">
        <v>100</v>
      </c>
      <c r="F41" s="11">
        <v>88.19</v>
      </c>
      <c r="G41" s="44">
        <v>84.1</v>
      </c>
    </row>
    <row r="42" spans="1:7" ht="15.75" x14ac:dyDescent="0.25">
      <c r="A42" s="2" t="s">
        <v>35</v>
      </c>
      <c r="B42" s="3" t="s">
        <v>89</v>
      </c>
      <c r="C42" s="11">
        <v>100</v>
      </c>
      <c r="D42" s="11">
        <v>100</v>
      </c>
      <c r="E42" s="11">
        <v>100</v>
      </c>
      <c r="F42" s="11" t="s">
        <v>148</v>
      </c>
      <c r="G42" s="11" t="s">
        <v>148</v>
      </c>
    </row>
    <row r="43" spans="1:7" ht="15.75" x14ac:dyDescent="0.25">
      <c r="A43" s="63" t="s">
        <v>36</v>
      </c>
      <c r="B43" s="3" t="s">
        <v>95</v>
      </c>
      <c r="C43" s="11">
        <v>100</v>
      </c>
      <c r="D43" s="11">
        <v>100</v>
      </c>
      <c r="E43" s="11">
        <v>100</v>
      </c>
      <c r="F43" s="11">
        <v>16.100000000000001</v>
      </c>
      <c r="G43" s="11">
        <v>61.7</v>
      </c>
    </row>
    <row r="44" spans="1:7" ht="15.75" x14ac:dyDescent="0.25">
      <c r="A44" s="2" t="s">
        <v>37</v>
      </c>
      <c r="B44" s="3" t="s">
        <v>96</v>
      </c>
      <c r="C44" s="11">
        <v>100</v>
      </c>
      <c r="D44" s="11">
        <v>100</v>
      </c>
      <c r="E44" s="11">
        <v>100</v>
      </c>
      <c r="F44" s="11">
        <v>29.3</v>
      </c>
      <c r="G44" s="11">
        <v>29.5</v>
      </c>
    </row>
    <row r="45" spans="1:7" ht="15.75" x14ac:dyDescent="0.25">
      <c r="A45" s="2" t="s">
        <v>38</v>
      </c>
      <c r="B45" s="3" t="s">
        <v>93</v>
      </c>
      <c r="C45" s="38">
        <v>100</v>
      </c>
      <c r="D45" s="38">
        <v>100</v>
      </c>
      <c r="E45" s="38">
        <v>100</v>
      </c>
      <c r="F45" s="38">
        <v>8.6999999999999993</v>
      </c>
      <c r="G45" s="44">
        <v>60.5</v>
      </c>
    </row>
    <row r="46" spans="1:7" ht="15.75" x14ac:dyDescent="0.25">
      <c r="A46" s="2" t="s">
        <v>39</v>
      </c>
      <c r="B46" s="3" t="s">
        <v>91</v>
      </c>
      <c r="C46" s="11">
        <v>100</v>
      </c>
      <c r="D46" s="11">
        <v>100</v>
      </c>
      <c r="E46" s="11">
        <v>100</v>
      </c>
      <c r="F46" s="40">
        <v>41</v>
      </c>
      <c r="G46" s="52">
        <v>71.099999999999994</v>
      </c>
    </row>
    <row r="47" spans="1:7" ht="15.75" x14ac:dyDescent="0.25">
      <c r="A47" s="2" t="s">
        <v>41</v>
      </c>
      <c r="B47" s="3" t="s">
        <v>90</v>
      </c>
      <c r="C47" s="11">
        <v>100</v>
      </c>
      <c r="D47" s="11">
        <v>100</v>
      </c>
      <c r="E47" s="11">
        <v>100</v>
      </c>
      <c r="F47" s="42">
        <v>22.2</v>
      </c>
      <c r="G47" s="42">
        <v>67</v>
      </c>
    </row>
    <row r="48" spans="1:7" ht="15.75" x14ac:dyDescent="0.25">
      <c r="A48" s="2" t="s">
        <v>42</v>
      </c>
      <c r="B48" s="3" t="s">
        <v>92</v>
      </c>
      <c r="C48" s="11">
        <v>100</v>
      </c>
      <c r="D48" s="11">
        <v>100</v>
      </c>
      <c r="E48" s="11">
        <v>100</v>
      </c>
      <c r="F48" s="11">
        <v>73</v>
      </c>
      <c r="G48" s="11">
        <v>96</v>
      </c>
    </row>
    <row r="49" spans="1:7" ht="15.75" x14ac:dyDescent="0.25">
      <c r="A49" s="2" t="s">
        <v>44</v>
      </c>
      <c r="B49" s="3" t="s">
        <v>93</v>
      </c>
      <c r="C49" s="11">
        <v>100</v>
      </c>
      <c r="D49" s="11">
        <v>100</v>
      </c>
      <c r="E49" s="11">
        <v>100</v>
      </c>
      <c r="F49" s="116">
        <v>39.233333333333299</v>
      </c>
      <c r="G49" s="117">
        <v>60.506999999999998</v>
      </c>
    </row>
    <row r="50" spans="1:7" ht="15.75" x14ac:dyDescent="0.25">
      <c r="A50" s="2" t="s">
        <v>45</v>
      </c>
      <c r="B50" s="3" t="s">
        <v>93</v>
      </c>
      <c r="C50" s="11">
        <v>100</v>
      </c>
      <c r="D50" s="11">
        <v>100</v>
      </c>
      <c r="E50" s="11">
        <v>100</v>
      </c>
      <c r="F50" s="11">
        <v>58</v>
      </c>
      <c r="G50" s="44">
        <v>64</v>
      </c>
    </row>
    <row r="51" spans="1:7" ht="15.75" x14ac:dyDescent="0.25">
      <c r="A51" s="2" t="s">
        <v>46</v>
      </c>
      <c r="B51" s="3" t="s">
        <v>91</v>
      </c>
      <c r="C51" s="42">
        <v>100</v>
      </c>
      <c r="D51" s="42">
        <v>100</v>
      </c>
      <c r="E51" s="42">
        <v>100</v>
      </c>
      <c r="F51" s="43">
        <f>(42.9+47.5+46.4)/3</f>
        <v>45.6</v>
      </c>
      <c r="G51" s="11">
        <v>60</v>
      </c>
    </row>
    <row r="52" spans="1:7" ht="30" x14ac:dyDescent="0.25">
      <c r="A52" s="2" t="s">
        <v>47</v>
      </c>
      <c r="B52" s="3" t="s">
        <v>91</v>
      </c>
      <c r="C52" s="11">
        <v>100</v>
      </c>
      <c r="D52" s="11">
        <v>100</v>
      </c>
      <c r="E52" s="11">
        <v>100</v>
      </c>
      <c r="F52" s="38">
        <f>16+13+37/3</f>
        <v>41.333333333333336</v>
      </c>
      <c r="G52" s="44">
        <v>50</v>
      </c>
    </row>
    <row r="53" spans="1:7" ht="15.75" x14ac:dyDescent="0.25">
      <c r="A53" s="2" t="s">
        <v>48</v>
      </c>
      <c r="B53" s="3" t="s">
        <v>92</v>
      </c>
      <c r="C53" s="11">
        <v>100</v>
      </c>
      <c r="D53" s="11">
        <v>100</v>
      </c>
      <c r="E53" s="11">
        <v>100</v>
      </c>
      <c r="F53" s="11">
        <v>50.8</v>
      </c>
      <c r="G53" s="11">
        <v>60</v>
      </c>
    </row>
    <row r="54" spans="1:7" ht="15.75" x14ac:dyDescent="0.25">
      <c r="A54" s="2" t="s">
        <v>49</v>
      </c>
      <c r="B54" s="3" t="s">
        <v>91</v>
      </c>
      <c r="C54" s="11">
        <v>100</v>
      </c>
      <c r="D54" s="11">
        <v>100</v>
      </c>
      <c r="E54" s="11">
        <v>100</v>
      </c>
      <c r="F54" s="11">
        <v>17.2</v>
      </c>
      <c r="G54" s="44">
        <v>61.5</v>
      </c>
    </row>
    <row r="55" spans="1:7" ht="15.75" x14ac:dyDescent="0.25">
      <c r="A55" s="2" t="s">
        <v>50</v>
      </c>
      <c r="B55" s="3" t="s">
        <v>89</v>
      </c>
      <c r="C55" s="11">
        <v>100</v>
      </c>
      <c r="D55" s="11">
        <v>100</v>
      </c>
      <c r="E55" s="11">
        <v>100</v>
      </c>
      <c r="F55" s="11">
        <v>38.5</v>
      </c>
      <c r="G55" s="44">
        <v>50</v>
      </c>
    </row>
    <row r="56" spans="1:7" ht="15.75" x14ac:dyDescent="0.25">
      <c r="A56" s="2" t="s">
        <v>51</v>
      </c>
      <c r="B56" s="3" t="s">
        <v>89</v>
      </c>
      <c r="C56" s="11">
        <v>100</v>
      </c>
      <c r="D56" s="11">
        <v>100</v>
      </c>
      <c r="E56" s="44">
        <v>100</v>
      </c>
      <c r="F56" s="44">
        <v>58.2</v>
      </c>
      <c r="G56" s="44">
        <v>43.7</v>
      </c>
    </row>
    <row r="57" spans="1:7" ht="15.75" x14ac:dyDescent="0.25">
      <c r="A57" s="2" t="s">
        <v>52</v>
      </c>
      <c r="B57" s="3" t="s">
        <v>92</v>
      </c>
      <c r="C57" s="38">
        <v>100</v>
      </c>
      <c r="D57" s="38">
        <v>100</v>
      </c>
      <c r="E57" s="38">
        <v>100</v>
      </c>
      <c r="F57" s="44">
        <v>43.32</v>
      </c>
      <c r="G57" s="44">
        <v>66.67</v>
      </c>
    </row>
    <row r="58" spans="1:7" ht="15.75" x14ac:dyDescent="0.25">
      <c r="A58" s="2" t="s">
        <v>53</v>
      </c>
      <c r="B58" s="3" t="s">
        <v>93</v>
      </c>
      <c r="C58" s="11">
        <v>80</v>
      </c>
      <c r="D58" s="11">
        <v>80.5</v>
      </c>
      <c r="E58" s="11">
        <v>100</v>
      </c>
      <c r="F58" s="11">
        <v>55.5</v>
      </c>
      <c r="G58" s="44">
        <v>75</v>
      </c>
    </row>
    <row r="59" spans="1:7" ht="15.75" x14ac:dyDescent="0.25">
      <c r="A59" s="2" t="s">
        <v>54</v>
      </c>
      <c r="B59" s="3" t="s">
        <v>92</v>
      </c>
      <c r="C59" s="11">
        <v>100</v>
      </c>
      <c r="D59" s="11">
        <v>100</v>
      </c>
      <c r="E59" s="11">
        <v>100</v>
      </c>
      <c r="F59" s="11">
        <v>41</v>
      </c>
      <c r="G59" s="11">
        <v>80.3</v>
      </c>
    </row>
    <row r="60" spans="1:7" ht="15.75" x14ac:dyDescent="0.25">
      <c r="A60" s="2" t="s">
        <v>55</v>
      </c>
      <c r="B60" s="3" t="s">
        <v>92</v>
      </c>
      <c r="C60" s="7">
        <v>100</v>
      </c>
      <c r="D60" s="7">
        <v>100</v>
      </c>
      <c r="E60" s="7">
        <v>100</v>
      </c>
      <c r="F60" s="69">
        <v>9.9666666666666668</v>
      </c>
      <c r="G60" s="69">
        <v>63.7</v>
      </c>
    </row>
    <row r="61" spans="1:7" ht="15.75" x14ac:dyDescent="0.25">
      <c r="A61" s="2" t="s">
        <v>56</v>
      </c>
      <c r="B61" s="3" t="s">
        <v>90</v>
      </c>
      <c r="C61" s="11">
        <v>100</v>
      </c>
      <c r="D61" s="11">
        <v>100</v>
      </c>
      <c r="E61" s="11">
        <v>100</v>
      </c>
      <c r="F61" s="70">
        <v>38.799999999999997</v>
      </c>
      <c r="G61" s="11">
        <v>50</v>
      </c>
    </row>
    <row r="62" spans="1:7" ht="15.75" x14ac:dyDescent="0.25">
      <c r="A62" s="2" t="s">
        <v>57</v>
      </c>
      <c r="B62" s="3" t="s">
        <v>91</v>
      </c>
      <c r="C62" s="53">
        <v>100</v>
      </c>
      <c r="D62" s="53">
        <v>100</v>
      </c>
      <c r="E62" s="53">
        <v>100</v>
      </c>
      <c r="F62" s="118">
        <v>50.3</v>
      </c>
      <c r="G62" s="11" t="s">
        <v>148</v>
      </c>
    </row>
    <row r="63" spans="1:7" ht="15.75" x14ac:dyDescent="0.25">
      <c r="A63" s="2" t="s">
        <v>59</v>
      </c>
      <c r="B63" s="3" t="s">
        <v>93</v>
      </c>
      <c r="C63" s="42">
        <v>100</v>
      </c>
      <c r="D63" s="42">
        <v>100</v>
      </c>
      <c r="E63" s="42">
        <v>100</v>
      </c>
      <c r="F63" s="42" t="s">
        <v>148</v>
      </c>
      <c r="G63" s="42" t="s">
        <v>148</v>
      </c>
    </row>
    <row r="64" spans="1:7" ht="15.75" x14ac:dyDescent="0.25">
      <c r="A64" s="2" t="s">
        <v>60</v>
      </c>
      <c r="B64" s="3" t="s">
        <v>92</v>
      </c>
      <c r="C64" s="42">
        <v>100</v>
      </c>
      <c r="D64" s="42">
        <v>100</v>
      </c>
      <c r="E64" s="42">
        <v>100</v>
      </c>
      <c r="F64" s="42">
        <v>53.2</v>
      </c>
      <c r="G64" s="54">
        <v>23.5</v>
      </c>
    </row>
    <row r="65" spans="1:7" ht="15.75" x14ac:dyDescent="0.25">
      <c r="A65" s="2" t="s">
        <v>61</v>
      </c>
      <c r="B65" s="3" t="s">
        <v>91</v>
      </c>
      <c r="C65" s="42">
        <v>100</v>
      </c>
      <c r="D65" s="42">
        <v>100</v>
      </c>
      <c r="E65" s="42">
        <v>100</v>
      </c>
      <c r="F65" s="54">
        <v>31.1</v>
      </c>
      <c r="G65" s="54">
        <v>34.700000000000003</v>
      </c>
    </row>
    <row r="66" spans="1:7" ht="15.75" x14ac:dyDescent="0.25">
      <c r="A66" s="2" t="s">
        <v>62</v>
      </c>
      <c r="B66" s="3" t="s">
        <v>92</v>
      </c>
      <c r="C66" s="54">
        <v>100</v>
      </c>
      <c r="D66" s="54">
        <v>100</v>
      </c>
      <c r="E66" s="54">
        <v>100</v>
      </c>
      <c r="F66" s="42">
        <v>18.3</v>
      </c>
      <c r="G66" s="42">
        <v>36.4</v>
      </c>
    </row>
    <row r="67" spans="1:7" ht="24.75" customHeight="1" x14ac:dyDescent="0.25">
      <c r="A67" s="2" t="s">
        <v>63</v>
      </c>
      <c r="B67" s="3" t="s">
        <v>90</v>
      </c>
      <c r="C67" s="42">
        <v>80</v>
      </c>
      <c r="D67" s="42">
        <v>82</v>
      </c>
      <c r="E67" s="42">
        <v>100</v>
      </c>
      <c r="F67" s="42" t="s">
        <v>148</v>
      </c>
      <c r="G67" s="42" t="s">
        <v>148</v>
      </c>
    </row>
    <row r="68" spans="1:7" ht="15.75" x14ac:dyDescent="0.25">
      <c r="A68" s="2" t="s">
        <v>64</v>
      </c>
      <c r="B68" s="3" t="s">
        <v>96</v>
      </c>
      <c r="C68" s="42">
        <v>100</v>
      </c>
      <c r="D68" s="42">
        <v>100</v>
      </c>
      <c r="E68" s="42">
        <v>100</v>
      </c>
      <c r="F68" s="42">
        <v>43.3</v>
      </c>
      <c r="G68" s="42">
        <v>0</v>
      </c>
    </row>
    <row r="69" spans="1:7" ht="15.75" x14ac:dyDescent="0.25">
      <c r="A69" s="2" t="s">
        <v>65</v>
      </c>
      <c r="B69" s="3" t="s">
        <v>88</v>
      </c>
      <c r="C69" s="42">
        <v>100</v>
      </c>
      <c r="D69" s="42">
        <v>100</v>
      </c>
      <c r="E69" s="42">
        <v>100</v>
      </c>
      <c r="F69" s="42">
        <v>45.5</v>
      </c>
      <c r="G69" s="42">
        <v>75</v>
      </c>
    </row>
    <row r="70" spans="1:7" ht="15.75" x14ac:dyDescent="0.25">
      <c r="A70" s="2" t="s">
        <v>68</v>
      </c>
      <c r="B70" s="3" t="s">
        <v>94</v>
      </c>
      <c r="C70" s="42">
        <v>100</v>
      </c>
      <c r="D70" s="42">
        <v>100</v>
      </c>
      <c r="E70" s="42">
        <v>100</v>
      </c>
      <c r="F70" s="42">
        <v>42.9</v>
      </c>
      <c r="G70" s="42">
        <v>100</v>
      </c>
    </row>
    <row r="71" spans="1:7" ht="15.75" x14ac:dyDescent="0.25">
      <c r="A71" s="2" t="s">
        <v>70</v>
      </c>
      <c r="B71" s="3" t="s">
        <v>92</v>
      </c>
      <c r="C71" s="42">
        <v>100</v>
      </c>
      <c r="D71" s="42">
        <v>100</v>
      </c>
      <c r="E71" s="42">
        <v>100</v>
      </c>
      <c r="F71" s="42">
        <v>85.7</v>
      </c>
      <c r="G71" s="42">
        <v>66.7</v>
      </c>
    </row>
    <row r="72" spans="1:7" ht="15.75" x14ac:dyDescent="0.25">
      <c r="A72" s="2" t="s">
        <v>71</v>
      </c>
      <c r="B72" s="3" t="s">
        <v>93</v>
      </c>
      <c r="C72" s="11">
        <v>100</v>
      </c>
      <c r="D72" s="11">
        <v>100</v>
      </c>
      <c r="E72" s="11">
        <v>100</v>
      </c>
      <c r="F72" s="11">
        <v>21</v>
      </c>
      <c r="G72" s="11">
        <v>68</v>
      </c>
    </row>
    <row r="73" spans="1:7" ht="15.75" x14ac:dyDescent="0.25">
      <c r="A73" s="2" t="s">
        <v>72</v>
      </c>
      <c r="B73" s="3" t="s">
        <v>89</v>
      </c>
      <c r="C73" s="11">
        <v>100</v>
      </c>
      <c r="D73" s="11">
        <v>100</v>
      </c>
      <c r="E73" s="11">
        <v>100</v>
      </c>
      <c r="F73" s="11">
        <v>23</v>
      </c>
      <c r="G73" s="44">
        <v>50</v>
      </c>
    </row>
    <row r="74" spans="1:7" ht="15.75" x14ac:dyDescent="0.25">
      <c r="A74" s="2" t="s">
        <v>73</v>
      </c>
      <c r="B74" s="3" t="s">
        <v>93</v>
      </c>
      <c r="C74" s="42">
        <v>100</v>
      </c>
      <c r="D74" s="42">
        <v>100</v>
      </c>
      <c r="E74" s="42">
        <v>100</v>
      </c>
      <c r="F74" s="42">
        <v>49</v>
      </c>
      <c r="G74" s="42">
        <v>55</v>
      </c>
    </row>
    <row r="75" spans="1:7" ht="15.75" x14ac:dyDescent="0.25">
      <c r="A75" s="2" t="s">
        <v>74</v>
      </c>
      <c r="B75" s="3" t="s">
        <v>89</v>
      </c>
      <c r="C75" s="11">
        <v>100</v>
      </c>
      <c r="D75" s="11">
        <v>100</v>
      </c>
      <c r="E75" s="11">
        <v>100</v>
      </c>
      <c r="F75" s="42" t="s">
        <v>148</v>
      </c>
      <c r="G75" s="42" t="s">
        <v>148</v>
      </c>
    </row>
    <row r="76" spans="1:7" ht="15.75" x14ac:dyDescent="0.25">
      <c r="A76" s="2" t="s">
        <v>76</v>
      </c>
      <c r="B76" s="3" t="s">
        <v>92</v>
      </c>
      <c r="C76" s="11">
        <v>100</v>
      </c>
      <c r="D76" s="11">
        <v>100</v>
      </c>
      <c r="E76" s="11">
        <v>100</v>
      </c>
      <c r="F76" s="11">
        <v>64.900000000000006</v>
      </c>
      <c r="G76" s="11">
        <v>77.599999999999994</v>
      </c>
    </row>
    <row r="77" spans="1:7" ht="15.75" x14ac:dyDescent="0.25">
      <c r="A77" s="2" t="s">
        <v>77</v>
      </c>
      <c r="B77" s="3" t="s">
        <v>92</v>
      </c>
      <c r="C77" s="38">
        <v>100</v>
      </c>
      <c r="D77" s="38">
        <v>100</v>
      </c>
      <c r="E77" s="38">
        <v>100</v>
      </c>
      <c r="F77" s="38">
        <v>8.6999999999999993</v>
      </c>
      <c r="G77" s="38">
        <v>39</v>
      </c>
    </row>
    <row r="78" spans="1:7" ht="15.75" x14ac:dyDescent="0.25">
      <c r="A78" s="2" t="s">
        <v>78</v>
      </c>
      <c r="B78" s="3" t="s">
        <v>90</v>
      </c>
      <c r="C78" s="119">
        <v>100</v>
      </c>
      <c r="D78" s="119">
        <v>100</v>
      </c>
      <c r="E78" s="119">
        <v>100</v>
      </c>
      <c r="F78" s="42">
        <v>20</v>
      </c>
      <c r="G78" s="42">
        <v>100</v>
      </c>
    </row>
    <row r="79" spans="1:7" ht="15.75" x14ac:dyDescent="0.25">
      <c r="A79" s="2" t="s">
        <v>79</v>
      </c>
      <c r="B79" s="3" t="s">
        <v>89</v>
      </c>
      <c r="C79" s="11">
        <v>100</v>
      </c>
      <c r="D79" s="11">
        <v>100</v>
      </c>
      <c r="E79" s="11">
        <v>100</v>
      </c>
      <c r="F79" s="11">
        <v>29</v>
      </c>
      <c r="G79" s="44">
        <v>0</v>
      </c>
    </row>
    <row r="80" spans="1:7" ht="15.75" x14ac:dyDescent="0.25">
      <c r="A80" s="2" t="s">
        <v>81</v>
      </c>
      <c r="B80" s="3" t="s">
        <v>96</v>
      </c>
      <c r="C80" s="11">
        <v>100</v>
      </c>
      <c r="D80" s="11">
        <v>100</v>
      </c>
      <c r="E80" s="11">
        <v>100</v>
      </c>
      <c r="F80" s="40">
        <v>17.8</v>
      </c>
      <c r="G80" s="38">
        <v>90</v>
      </c>
    </row>
    <row r="81" spans="1:7" ht="15.75" x14ac:dyDescent="0.25">
      <c r="A81" s="2" t="s">
        <v>85</v>
      </c>
      <c r="B81" s="3" t="s">
        <v>90</v>
      </c>
      <c r="C81" s="11">
        <v>100</v>
      </c>
      <c r="D81" s="11">
        <v>100</v>
      </c>
      <c r="E81" s="11">
        <v>100</v>
      </c>
      <c r="F81" s="115">
        <v>33.200000000000003</v>
      </c>
      <c r="G81" s="115">
        <v>40.1</v>
      </c>
    </row>
    <row r="82" spans="1:7" ht="30" x14ac:dyDescent="0.25">
      <c r="A82" s="2" t="s">
        <v>86</v>
      </c>
      <c r="B82" s="3" t="s">
        <v>96</v>
      </c>
      <c r="C82" s="11">
        <v>100</v>
      </c>
      <c r="D82" s="11">
        <v>100</v>
      </c>
      <c r="E82" s="11">
        <v>100</v>
      </c>
      <c r="F82" s="114">
        <v>36</v>
      </c>
      <c r="G82" s="44" t="s">
        <v>147</v>
      </c>
    </row>
    <row r="83" spans="1:7" ht="15.75" x14ac:dyDescent="0.25">
      <c r="A83" s="2" t="s">
        <v>87</v>
      </c>
      <c r="B83" s="3" t="s">
        <v>93</v>
      </c>
      <c r="C83" s="38">
        <v>100</v>
      </c>
      <c r="D83" s="38">
        <v>100</v>
      </c>
      <c r="E83" s="38">
        <v>100</v>
      </c>
      <c r="F83" s="38">
        <v>57.7</v>
      </c>
      <c r="G83" s="11">
        <v>100</v>
      </c>
    </row>
    <row r="84" spans="1:7" ht="15.75" x14ac:dyDescent="0.25">
      <c r="A84" s="2" t="s">
        <v>27</v>
      </c>
      <c r="B84" s="3" t="s">
        <v>90</v>
      </c>
      <c r="C84" s="11">
        <v>99.6</v>
      </c>
      <c r="D84" s="11">
        <v>99.65</v>
      </c>
      <c r="E84" s="11">
        <v>99.76</v>
      </c>
      <c r="F84" s="11">
        <v>31.1</v>
      </c>
      <c r="G84" s="44">
        <v>46.2</v>
      </c>
    </row>
    <row r="85" spans="1:7" ht="15.75" x14ac:dyDescent="0.25">
      <c r="A85" s="2" t="s">
        <v>58</v>
      </c>
      <c r="B85" s="3" t="s">
        <v>88</v>
      </c>
      <c r="C85" s="42">
        <v>97</v>
      </c>
      <c r="D85" s="42">
        <v>98</v>
      </c>
      <c r="E85" s="42">
        <v>98</v>
      </c>
      <c r="F85" s="42">
        <v>25.7</v>
      </c>
      <c r="G85" s="54">
        <v>27.7</v>
      </c>
    </row>
    <row r="86" spans="1:7" ht="30" x14ac:dyDescent="0.25">
      <c r="A86" s="2" t="s">
        <v>80</v>
      </c>
      <c r="B86" s="3" t="s">
        <v>96</v>
      </c>
      <c r="C86" s="38">
        <v>97.6</v>
      </c>
      <c r="D86" s="38">
        <v>97.6</v>
      </c>
      <c r="E86" s="38">
        <v>97.6</v>
      </c>
      <c r="F86" s="51">
        <v>11.9</v>
      </c>
      <c r="G86" s="44" t="s">
        <v>148</v>
      </c>
    </row>
    <row r="87" spans="1:7" ht="30" x14ac:dyDescent="0.25">
      <c r="A87" s="2" t="s">
        <v>84</v>
      </c>
      <c r="B87" s="3" t="s">
        <v>90</v>
      </c>
      <c r="C87" s="11">
        <v>47</v>
      </c>
      <c r="D87" s="11">
        <v>72</v>
      </c>
      <c r="E87" s="11">
        <v>50</v>
      </c>
      <c r="F87" s="11" t="s">
        <v>148</v>
      </c>
      <c r="G87" s="11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56" r:id="rId1" display="http://mpr.omskportal.ru/oiv/mpr/etc/Razvitiye-konkurentsii/fish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74" activePane="bottomLeft" state="frozen"/>
      <selection pane="bottomLeft" activeCell="J14" sqref="J14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1.85546875" style="59" customWidth="1"/>
    <col min="4" max="4" width="12.85546875" style="59" customWidth="1"/>
    <col min="5" max="5" width="19.28515625" style="59" customWidth="1"/>
    <col min="6" max="6" width="20.28515625" style="59" customWidth="1"/>
    <col min="7" max="7" width="14.7109375" style="59" customWidth="1"/>
    <col min="8" max="16384" width="9.140625" style="59"/>
  </cols>
  <sheetData>
    <row r="1" spans="1:7" ht="72" customHeight="1" x14ac:dyDescent="0.25">
      <c r="A1" s="124" t="s">
        <v>109</v>
      </c>
      <c r="B1" s="124"/>
      <c r="C1" s="124"/>
      <c r="D1" s="124"/>
      <c r="E1" s="124"/>
      <c r="F1" s="124"/>
      <c r="G1" s="124"/>
    </row>
    <row r="2" spans="1:7" s="62" customFormat="1" ht="140.2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6</v>
      </c>
      <c r="B3" s="12" t="s">
        <v>90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10</v>
      </c>
      <c r="B4" s="12" t="s">
        <v>93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11</v>
      </c>
      <c r="B5" s="12" t="s">
        <v>93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2" t="s">
        <v>12</v>
      </c>
      <c r="B6" s="12" t="s">
        <v>90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30" x14ac:dyDescent="0.25">
      <c r="A7" s="2" t="s">
        <v>18</v>
      </c>
      <c r="B7" s="12" t="s">
        <v>90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63" t="s">
        <v>27</v>
      </c>
      <c r="B8" s="12" t="s">
        <v>90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31</v>
      </c>
      <c r="B9" s="12" t="s">
        <v>92</v>
      </c>
      <c r="C9" s="23" t="s">
        <v>145</v>
      </c>
      <c r="D9" s="23" t="s">
        <v>145</v>
      </c>
      <c r="E9" s="23" t="s">
        <v>145</v>
      </c>
      <c r="F9" s="23" t="s">
        <v>145</v>
      </c>
      <c r="G9" s="23" t="s">
        <v>145</v>
      </c>
    </row>
    <row r="10" spans="1:7" ht="15.75" x14ac:dyDescent="0.25">
      <c r="A10" s="64" t="s">
        <v>40</v>
      </c>
      <c r="B10" s="12" t="s">
        <v>93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2" t="s">
        <v>41</v>
      </c>
      <c r="B11" s="12" t="s">
        <v>90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2" t="s">
        <v>44</v>
      </c>
      <c r="B12" s="12" t="s">
        <v>93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30" x14ac:dyDescent="0.25">
      <c r="A13" s="2" t="s">
        <v>47</v>
      </c>
      <c r="B13" s="12" t="s">
        <v>91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2" t="s">
        <v>61</v>
      </c>
      <c r="B14" s="12" t="s">
        <v>91</v>
      </c>
      <c r="C14" s="11" t="s">
        <v>145</v>
      </c>
      <c r="D14" s="11" t="s">
        <v>145</v>
      </c>
      <c r="E14" s="11" t="s">
        <v>145</v>
      </c>
      <c r="F14" s="11" t="s">
        <v>145</v>
      </c>
      <c r="G14" s="12" t="s">
        <v>145</v>
      </c>
    </row>
    <row r="15" spans="1:7" ht="15.75" x14ac:dyDescent="0.25">
      <c r="A15" s="2" t="s">
        <v>73</v>
      </c>
      <c r="B15" s="12" t="s">
        <v>93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12" t="s">
        <v>145</v>
      </c>
    </row>
    <row r="16" spans="1:7" ht="15.75" x14ac:dyDescent="0.25">
      <c r="A16" s="2" t="s">
        <v>85</v>
      </c>
      <c r="B16" s="12" t="s">
        <v>90</v>
      </c>
      <c r="C16" s="12" t="s">
        <v>145</v>
      </c>
      <c r="D16" s="12" t="s">
        <v>145</v>
      </c>
      <c r="E16" s="12" t="s">
        <v>145</v>
      </c>
      <c r="F16" s="12" t="s">
        <v>145</v>
      </c>
      <c r="G16" s="12" t="s">
        <v>145</v>
      </c>
    </row>
    <row r="17" spans="1:7" ht="15.75" x14ac:dyDescent="0.25">
      <c r="A17" s="2" t="s">
        <v>3</v>
      </c>
      <c r="B17" s="12" t="s">
        <v>88</v>
      </c>
      <c r="C17" s="12">
        <v>100</v>
      </c>
      <c r="D17" s="12">
        <v>100</v>
      </c>
      <c r="E17" s="12">
        <v>100</v>
      </c>
      <c r="F17" s="39">
        <v>26</v>
      </c>
      <c r="G17" s="39">
        <v>61</v>
      </c>
    </row>
    <row r="18" spans="1:7" ht="15.75" x14ac:dyDescent="0.25">
      <c r="A18" s="4" t="s">
        <v>4</v>
      </c>
      <c r="B18" s="12" t="s">
        <v>89</v>
      </c>
      <c r="C18" s="12">
        <v>100</v>
      </c>
      <c r="D18" s="12">
        <v>100</v>
      </c>
      <c r="E18" s="12">
        <v>100</v>
      </c>
      <c r="F18" s="12">
        <v>22</v>
      </c>
      <c r="G18" s="22">
        <v>56.3</v>
      </c>
    </row>
    <row r="19" spans="1:7" ht="15.75" x14ac:dyDescent="0.25">
      <c r="A19" s="2" t="s">
        <v>5</v>
      </c>
      <c r="B19" s="12" t="s">
        <v>89</v>
      </c>
      <c r="C19" s="12">
        <v>100</v>
      </c>
      <c r="D19" s="12">
        <v>100</v>
      </c>
      <c r="E19" s="12">
        <v>100</v>
      </c>
      <c r="F19" s="12">
        <v>49</v>
      </c>
      <c r="G19" s="12">
        <v>65.7</v>
      </c>
    </row>
    <row r="20" spans="1:7" ht="15.75" x14ac:dyDescent="0.25">
      <c r="A20" s="2" t="s">
        <v>7</v>
      </c>
      <c r="B20" s="12" t="s">
        <v>91</v>
      </c>
      <c r="C20" s="12">
        <v>100</v>
      </c>
      <c r="D20" s="12">
        <v>100</v>
      </c>
      <c r="E20" s="12">
        <v>100</v>
      </c>
      <c r="F20" s="12">
        <v>56.2</v>
      </c>
      <c r="G20" s="23">
        <v>100</v>
      </c>
    </row>
    <row r="21" spans="1:7" ht="30" x14ac:dyDescent="0.25">
      <c r="A21" s="2" t="s">
        <v>9</v>
      </c>
      <c r="B21" s="12" t="s">
        <v>92</v>
      </c>
      <c r="C21" s="11">
        <v>100</v>
      </c>
      <c r="D21" s="11">
        <v>100</v>
      </c>
      <c r="E21" s="11">
        <v>100</v>
      </c>
      <c r="F21" s="23">
        <v>56</v>
      </c>
      <c r="G21" s="23">
        <v>61</v>
      </c>
    </row>
    <row r="22" spans="1:7" ht="15.75" x14ac:dyDescent="0.25">
      <c r="A22" s="2" t="s">
        <v>13</v>
      </c>
      <c r="B22" s="12" t="s">
        <v>93</v>
      </c>
      <c r="C22" s="12">
        <v>100</v>
      </c>
      <c r="D22" s="12">
        <v>100</v>
      </c>
      <c r="E22" s="12">
        <v>100</v>
      </c>
      <c r="F22" s="11" t="s">
        <v>147</v>
      </c>
      <c r="G22" s="11">
        <v>57.1</v>
      </c>
    </row>
    <row r="23" spans="1:7" ht="33.75" customHeight="1" x14ac:dyDescent="0.25">
      <c r="A23" s="2" t="s">
        <v>14</v>
      </c>
      <c r="B23" s="12" t="s">
        <v>88</v>
      </c>
      <c r="C23" s="12">
        <v>100</v>
      </c>
      <c r="D23" s="12">
        <v>100</v>
      </c>
      <c r="E23" s="12">
        <v>100</v>
      </c>
      <c r="F23" s="12">
        <v>38.799999999999997</v>
      </c>
      <c r="G23" s="58">
        <v>100</v>
      </c>
    </row>
    <row r="24" spans="1:7" ht="15.75" x14ac:dyDescent="0.25">
      <c r="A24" s="2" t="s">
        <v>15</v>
      </c>
      <c r="B24" s="12" t="s">
        <v>91</v>
      </c>
      <c r="C24" s="12">
        <v>100</v>
      </c>
      <c r="D24" s="12">
        <v>100</v>
      </c>
      <c r="E24" s="12">
        <v>100</v>
      </c>
      <c r="F24" s="65" t="s">
        <v>147</v>
      </c>
      <c r="G24" s="12">
        <v>76.12</v>
      </c>
    </row>
    <row r="25" spans="1:7" ht="15.75" x14ac:dyDescent="0.25">
      <c r="A25" s="2" t="s">
        <v>16</v>
      </c>
      <c r="B25" s="12" t="s">
        <v>93</v>
      </c>
      <c r="C25" s="12">
        <v>100</v>
      </c>
      <c r="D25" s="12">
        <v>100</v>
      </c>
      <c r="E25" s="12">
        <v>100</v>
      </c>
      <c r="F25" s="12">
        <v>85.1</v>
      </c>
      <c r="G25" s="12">
        <v>83.3</v>
      </c>
    </row>
    <row r="26" spans="1:7" ht="15.75" x14ac:dyDescent="0.25">
      <c r="A26" s="2" t="s">
        <v>17</v>
      </c>
      <c r="B26" s="12" t="s">
        <v>94</v>
      </c>
      <c r="C26" s="7">
        <v>100</v>
      </c>
      <c r="D26" s="7">
        <v>100</v>
      </c>
      <c r="E26" s="7">
        <v>100</v>
      </c>
      <c r="F26" s="7">
        <v>42.8</v>
      </c>
      <c r="G26" s="66" t="s">
        <v>148</v>
      </c>
    </row>
    <row r="27" spans="1:7" ht="15.75" x14ac:dyDescent="0.25">
      <c r="A27" s="2" t="s">
        <v>19</v>
      </c>
      <c r="B27" s="12" t="s">
        <v>90</v>
      </c>
      <c r="C27" s="12">
        <v>100</v>
      </c>
      <c r="D27" s="12">
        <v>100</v>
      </c>
      <c r="E27" s="12">
        <v>100</v>
      </c>
      <c r="F27" s="39" t="s">
        <v>148</v>
      </c>
      <c r="G27" s="39" t="s">
        <v>148</v>
      </c>
    </row>
    <row r="28" spans="1:7" ht="15.75" x14ac:dyDescent="0.25">
      <c r="A28" s="2" t="s">
        <v>20</v>
      </c>
      <c r="B28" s="12" t="s">
        <v>93</v>
      </c>
      <c r="C28" s="48">
        <v>100</v>
      </c>
      <c r="D28" s="48">
        <v>100</v>
      </c>
      <c r="E28" s="48">
        <v>100</v>
      </c>
      <c r="F28" s="48">
        <v>27.3</v>
      </c>
      <c r="G28" s="48">
        <v>54.3</v>
      </c>
    </row>
    <row r="29" spans="1:7" ht="15.75" x14ac:dyDescent="0.25">
      <c r="A29" s="2" t="s">
        <v>22</v>
      </c>
      <c r="B29" s="12" t="s">
        <v>89</v>
      </c>
      <c r="C29" s="12">
        <v>100</v>
      </c>
      <c r="D29" s="12">
        <v>100</v>
      </c>
      <c r="E29" s="12">
        <v>100</v>
      </c>
      <c r="F29" s="12" t="s">
        <v>148</v>
      </c>
      <c r="G29" s="12" t="s">
        <v>148</v>
      </c>
    </row>
    <row r="30" spans="1:7" ht="30" x14ac:dyDescent="0.25">
      <c r="A30" s="2" t="s">
        <v>23</v>
      </c>
      <c r="B30" s="12" t="s">
        <v>94</v>
      </c>
      <c r="C30" s="12">
        <v>80</v>
      </c>
      <c r="D30" s="12">
        <v>93</v>
      </c>
      <c r="E30" s="12">
        <v>100</v>
      </c>
      <c r="F30" s="23">
        <v>51.5</v>
      </c>
      <c r="G30" s="23">
        <v>60.1</v>
      </c>
    </row>
    <row r="31" spans="1:7" ht="15.75" x14ac:dyDescent="0.25">
      <c r="A31" s="2" t="s">
        <v>24</v>
      </c>
      <c r="B31" s="12" t="s">
        <v>91</v>
      </c>
      <c r="C31" s="12">
        <v>100</v>
      </c>
      <c r="D31" s="12">
        <v>100</v>
      </c>
      <c r="E31" s="12">
        <v>100</v>
      </c>
      <c r="F31" s="67">
        <v>35.799999999999997</v>
      </c>
      <c r="G31" s="12">
        <v>50</v>
      </c>
    </row>
    <row r="32" spans="1:7" ht="15.75" x14ac:dyDescent="0.25">
      <c r="A32" s="2" t="s">
        <v>25</v>
      </c>
      <c r="B32" s="12" t="s">
        <v>88</v>
      </c>
      <c r="C32" s="12">
        <v>100</v>
      </c>
      <c r="D32" s="12">
        <v>65</v>
      </c>
      <c r="E32" s="12">
        <v>100</v>
      </c>
      <c r="F32" s="12" t="s">
        <v>148</v>
      </c>
      <c r="G32" s="12" t="s">
        <v>148</v>
      </c>
    </row>
    <row r="33" spans="1:7" ht="15.75" x14ac:dyDescent="0.25">
      <c r="A33" s="2" t="s">
        <v>26</v>
      </c>
      <c r="B33" s="12" t="s">
        <v>93</v>
      </c>
      <c r="C33" s="11">
        <v>100</v>
      </c>
      <c r="D33" s="11">
        <v>100</v>
      </c>
      <c r="E33" s="11">
        <v>100</v>
      </c>
      <c r="F33" s="11" t="s">
        <v>148</v>
      </c>
      <c r="G33" s="44">
        <v>80</v>
      </c>
    </row>
    <row r="34" spans="1:7" ht="30" x14ac:dyDescent="0.25">
      <c r="A34" s="2" t="s">
        <v>28</v>
      </c>
      <c r="B34" s="12" t="s">
        <v>94</v>
      </c>
      <c r="C34" s="12">
        <v>100</v>
      </c>
      <c r="D34" s="12">
        <v>100</v>
      </c>
      <c r="E34" s="12">
        <v>100</v>
      </c>
      <c r="F34" s="12">
        <v>50</v>
      </c>
      <c r="G34" s="22">
        <v>47</v>
      </c>
    </row>
    <row r="35" spans="1:7" ht="15.75" x14ac:dyDescent="0.25">
      <c r="A35" s="2" t="s">
        <v>29</v>
      </c>
      <c r="B35" s="12" t="s">
        <v>91</v>
      </c>
      <c r="C35" s="12">
        <v>100</v>
      </c>
      <c r="D35" s="12">
        <v>100</v>
      </c>
      <c r="E35" s="12">
        <v>100</v>
      </c>
      <c r="F35" s="12" t="s">
        <v>147</v>
      </c>
      <c r="G35" s="12" t="s">
        <v>147</v>
      </c>
    </row>
    <row r="36" spans="1:7" ht="15.75" x14ac:dyDescent="0.25">
      <c r="A36" s="2" t="s">
        <v>30</v>
      </c>
      <c r="B36" s="12" t="s">
        <v>89</v>
      </c>
      <c r="C36" s="12">
        <v>100</v>
      </c>
      <c r="D36" s="12">
        <v>100</v>
      </c>
      <c r="E36" s="12">
        <v>100</v>
      </c>
      <c r="F36" s="12">
        <v>69.3</v>
      </c>
      <c r="G36" s="22">
        <v>66.7</v>
      </c>
    </row>
    <row r="37" spans="1:7" ht="15.75" x14ac:dyDescent="0.25">
      <c r="A37" s="2" t="s">
        <v>32</v>
      </c>
      <c r="B37" s="12" t="s">
        <v>91</v>
      </c>
      <c r="C37" s="24">
        <v>100</v>
      </c>
      <c r="D37" s="24">
        <v>100</v>
      </c>
      <c r="E37" s="24">
        <v>100</v>
      </c>
      <c r="F37" s="12">
        <f>(49.18+40.69+42.94)/3</f>
        <v>44.27</v>
      </c>
      <c r="G37" s="68">
        <v>75</v>
      </c>
    </row>
    <row r="38" spans="1:7" ht="15.75" x14ac:dyDescent="0.25">
      <c r="A38" s="2" t="s">
        <v>33</v>
      </c>
      <c r="B38" s="12" t="s">
        <v>93</v>
      </c>
      <c r="C38" s="12">
        <v>100</v>
      </c>
      <c r="D38" s="12">
        <v>100</v>
      </c>
      <c r="E38" s="12">
        <v>100</v>
      </c>
      <c r="F38" s="12">
        <v>41.6</v>
      </c>
      <c r="G38" s="12">
        <v>92.9</v>
      </c>
    </row>
    <row r="39" spans="1:7" ht="15.75" x14ac:dyDescent="0.25">
      <c r="A39" s="2" t="s">
        <v>34</v>
      </c>
      <c r="B39" s="12" t="s">
        <v>88</v>
      </c>
      <c r="C39" s="12">
        <v>97.2</v>
      </c>
      <c r="D39" s="12">
        <v>97.2</v>
      </c>
      <c r="E39" s="12">
        <v>100</v>
      </c>
      <c r="F39" s="12">
        <v>85.54</v>
      </c>
      <c r="G39" s="22">
        <v>87.57</v>
      </c>
    </row>
    <row r="40" spans="1:7" ht="15.75" x14ac:dyDescent="0.25">
      <c r="A40" s="2" t="s">
        <v>35</v>
      </c>
      <c r="B40" s="12" t="s">
        <v>89</v>
      </c>
      <c r="C40" s="12">
        <v>100</v>
      </c>
      <c r="D40" s="12">
        <v>100</v>
      </c>
      <c r="E40" s="12">
        <v>100</v>
      </c>
      <c r="F40" s="12" t="s">
        <v>148</v>
      </c>
      <c r="G40" s="12" t="s">
        <v>148</v>
      </c>
    </row>
    <row r="41" spans="1:7" ht="15.75" x14ac:dyDescent="0.25">
      <c r="A41" s="2" t="s">
        <v>36</v>
      </c>
      <c r="B41" s="12" t="s">
        <v>95</v>
      </c>
      <c r="C41" s="48">
        <v>100</v>
      </c>
      <c r="D41" s="48">
        <v>100</v>
      </c>
      <c r="E41" s="48">
        <v>100</v>
      </c>
      <c r="F41" s="48">
        <v>19.7</v>
      </c>
      <c r="G41" s="48">
        <v>56.6</v>
      </c>
    </row>
    <row r="42" spans="1:7" ht="15.75" x14ac:dyDescent="0.25">
      <c r="A42" s="2" t="s">
        <v>37</v>
      </c>
      <c r="B42" s="12" t="s">
        <v>96</v>
      </c>
      <c r="C42" s="48">
        <v>100</v>
      </c>
      <c r="D42" s="48">
        <v>100</v>
      </c>
      <c r="E42" s="48">
        <v>100</v>
      </c>
      <c r="F42" s="48">
        <v>39.299999999999997</v>
      </c>
      <c r="G42" s="48">
        <v>45.7</v>
      </c>
    </row>
    <row r="43" spans="1:7" ht="15.75" x14ac:dyDescent="0.25">
      <c r="A43" s="63" t="s">
        <v>42</v>
      </c>
      <c r="B43" s="12" t="s">
        <v>92</v>
      </c>
      <c r="C43" s="12">
        <v>100</v>
      </c>
      <c r="D43" s="12">
        <v>100</v>
      </c>
      <c r="E43" s="12">
        <v>100</v>
      </c>
      <c r="F43" s="12">
        <v>85</v>
      </c>
      <c r="G43" s="23">
        <v>100</v>
      </c>
    </row>
    <row r="44" spans="1:7" ht="15.75" x14ac:dyDescent="0.25">
      <c r="A44" s="2" t="s">
        <v>43</v>
      </c>
      <c r="B44" s="12" t="s">
        <v>92</v>
      </c>
      <c r="C44" s="48">
        <v>100</v>
      </c>
      <c r="D44" s="48">
        <v>100</v>
      </c>
      <c r="E44" s="48">
        <v>100</v>
      </c>
      <c r="F44" s="48">
        <v>66.7</v>
      </c>
      <c r="G44" s="48">
        <v>60</v>
      </c>
    </row>
    <row r="45" spans="1:7" ht="15.75" x14ac:dyDescent="0.25">
      <c r="A45" s="2" t="s">
        <v>45</v>
      </c>
      <c r="B45" s="12" t="s">
        <v>93</v>
      </c>
      <c r="C45" s="12">
        <v>90</v>
      </c>
      <c r="D45" s="12">
        <v>92</v>
      </c>
      <c r="E45" s="12">
        <v>100</v>
      </c>
      <c r="F45" s="12">
        <v>58</v>
      </c>
      <c r="G45" s="22">
        <v>62</v>
      </c>
    </row>
    <row r="46" spans="1:7" ht="15.75" x14ac:dyDescent="0.25">
      <c r="A46" s="2" t="s">
        <v>46</v>
      </c>
      <c r="B46" s="12" t="s">
        <v>91</v>
      </c>
      <c r="C46" s="42">
        <v>100</v>
      </c>
      <c r="D46" s="42">
        <v>100</v>
      </c>
      <c r="E46" s="42">
        <v>100</v>
      </c>
      <c r="F46" s="43">
        <f>(44+42.1+45.3)/3</f>
        <v>43.79999999999999</v>
      </c>
      <c r="G46" s="11">
        <v>80</v>
      </c>
    </row>
    <row r="47" spans="1:7" ht="15.75" x14ac:dyDescent="0.25">
      <c r="A47" s="2" t="s">
        <v>49</v>
      </c>
      <c r="B47" s="12" t="s">
        <v>91</v>
      </c>
      <c r="C47" s="12">
        <v>96.5</v>
      </c>
      <c r="D47" s="12">
        <v>96.7</v>
      </c>
      <c r="E47" s="12">
        <v>100</v>
      </c>
      <c r="F47" s="12">
        <v>17.600000000000001</v>
      </c>
      <c r="G47" s="22">
        <v>61.5</v>
      </c>
    </row>
    <row r="48" spans="1:7" ht="15.75" x14ac:dyDescent="0.25">
      <c r="A48" s="2" t="s">
        <v>50</v>
      </c>
      <c r="B48" s="12" t="s">
        <v>89</v>
      </c>
      <c r="C48" s="12">
        <v>100</v>
      </c>
      <c r="D48" s="12">
        <v>100</v>
      </c>
      <c r="E48" s="12">
        <v>100</v>
      </c>
      <c r="F48" s="12">
        <v>43</v>
      </c>
      <c r="G48" s="22" t="s">
        <v>148</v>
      </c>
    </row>
    <row r="49" spans="1:7" ht="15.75" x14ac:dyDescent="0.25">
      <c r="A49" s="2" t="s">
        <v>51</v>
      </c>
      <c r="B49" s="12" t="s">
        <v>89</v>
      </c>
      <c r="C49" s="11">
        <v>100</v>
      </c>
      <c r="D49" s="11">
        <v>100</v>
      </c>
      <c r="E49" s="44">
        <v>100</v>
      </c>
      <c r="F49" s="39">
        <v>52</v>
      </c>
      <c r="G49" s="39">
        <v>46.1</v>
      </c>
    </row>
    <row r="50" spans="1:7" ht="15.75" x14ac:dyDescent="0.25">
      <c r="A50" s="2" t="s">
        <v>52</v>
      </c>
      <c r="B50" s="12" t="s">
        <v>92</v>
      </c>
      <c r="C50" s="38">
        <v>100</v>
      </c>
      <c r="D50" s="38">
        <v>100</v>
      </c>
      <c r="E50" s="38">
        <v>100</v>
      </c>
      <c r="F50" s="44">
        <v>43.59</v>
      </c>
      <c r="G50" s="44">
        <v>55.1</v>
      </c>
    </row>
    <row r="51" spans="1:7" ht="15.75" x14ac:dyDescent="0.25">
      <c r="A51" s="2" t="s">
        <v>54</v>
      </c>
      <c r="B51" s="12" t="s">
        <v>92</v>
      </c>
      <c r="C51" s="11">
        <v>100</v>
      </c>
      <c r="D51" s="11">
        <v>100</v>
      </c>
      <c r="E51" s="12">
        <v>100</v>
      </c>
      <c r="F51" s="48">
        <v>44.2</v>
      </c>
      <c r="G51" s="12">
        <v>80.3</v>
      </c>
    </row>
    <row r="52" spans="1:7" ht="15.75" x14ac:dyDescent="0.25">
      <c r="A52" s="2" t="s">
        <v>55</v>
      </c>
      <c r="B52" s="12" t="s">
        <v>92</v>
      </c>
      <c r="C52" s="7">
        <v>100</v>
      </c>
      <c r="D52" s="7">
        <v>100</v>
      </c>
      <c r="E52" s="7">
        <v>100</v>
      </c>
      <c r="F52" s="69">
        <v>9.6333333333333329</v>
      </c>
      <c r="G52" s="69">
        <v>63.7</v>
      </c>
    </row>
    <row r="53" spans="1:7" ht="15.75" x14ac:dyDescent="0.25">
      <c r="A53" s="2" t="s">
        <v>56</v>
      </c>
      <c r="B53" s="12" t="s">
        <v>90</v>
      </c>
      <c r="C53" s="48">
        <v>100</v>
      </c>
      <c r="D53" s="48">
        <v>100</v>
      </c>
      <c r="E53" s="48">
        <v>100</v>
      </c>
      <c r="F53" s="70">
        <v>38.6</v>
      </c>
      <c r="G53" s="23">
        <v>100</v>
      </c>
    </row>
    <row r="54" spans="1:7" ht="15.75" x14ac:dyDescent="0.25">
      <c r="A54" s="2" t="s">
        <v>57</v>
      </c>
      <c r="B54" s="12" t="s">
        <v>91</v>
      </c>
      <c r="C54" s="45">
        <v>100</v>
      </c>
      <c r="D54" s="45">
        <v>100</v>
      </c>
      <c r="E54" s="45">
        <v>100</v>
      </c>
      <c r="F54" s="71">
        <v>50.3</v>
      </c>
      <c r="G54" s="22" t="s">
        <v>148</v>
      </c>
    </row>
    <row r="55" spans="1:7" ht="15.75" x14ac:dyDescent="0.25">
      <c r="A55" s="2" t="s">
        <v>59</v>
      </c>
      <c r="B55" s="12" t="s">
        <v>93</v>
      </c>
      <c r="C55" s="24">
        <v>100</v>
      </c>
      <c r="D55" s="24">
        <v>100</v>
      </c>
      <c r="E55" s="24">
        <v>100</v>
      </c>
      <c r="F55" s="12" t="s">
        <v>148</v>
      </c>
      <c r="G55" s="12" t="s">
        <v>148</v>
      </c>
    </row>
    <row r="56" spans="1:7" ht="15.75" x14ac:dyDescent="0.25">
      <c r="A56" s="2" t="s">
        <v>60</v>
      </c>
      <c r="B56" s="12" t="s">
        <v>92</v>
      </c>
      <c r="C56" s="24">
        <v>100</v>
      </c>
      <c r="D56" s="24">
        <v>100</v>
      </c>
      <c r="E56" s="24">
        <v>100</v>
      </c>
      <c r="F56" s="12">
        <v>53.2</v>
      </c>
      <c r="G56" s="68">
        <v>20</v>
      </c>
    </row>
    <row r="57" spans="1:7" ht="15.75" x14ac:dyDescent="0.25">
      <c r="A57" s="2" t="s">
        <v>62</v>
      </c>
      <c r="B57" s="12" t="s">
        <v>92</v>
      </c>
      <c r="C57" s="39">
        <v>100</v>
      </c>
      <c r="D57" s="39">
        <v>100</v>
      </c>
      <c r="E57" s="39">
        <v>100</v>
      </c>
      <c r="F57" s="12">
        <v>19.399999999999999</v>
      </c>
      <c r="G57" s="12">
        <v>36.4</v>
      </c>
    </row>
    <row r="58" spans="1:7" ht="15.75" x14ac:dyDescent="0.25">
      <c r="A58" s="2" t="s">
        <v>64</v>
      </c>
      <c r="B58" s="12" t="s">
        <v>96</v>
      </c>
      <c r="C58" s="12">
        <v>100</v>
      </c>
      <c r="D58" s="12">
        <v>100</v>
      </c>
      <c r="E58" s="12">
        <v>100</v>
      </c>
      <c r="F58" s="24">
        <v>45.6</v>
      </c>
      <c r="G58" s="23">
        <v>0</v>
      </c>
    </row>
    <row r="59" spans="1:7" ht="15.75" x14ac:dyDescent="0.25">
      <c r="A59" s="2" t="s">
        <v>65</v>
      </c>
      <c r="B59" s="12" t="s">
        <v>88</v>
      </c>
      <c r="C59" s="12">
        <v>100</v>
      </c>
      <c r="D59" s="12">
        <v>100</v>
      </c>
      <c r="E59" s="12">
        <v>100</v>
      </c>
      <c r="F59" s="12">
        <v>44.1</v>
      </c>
      <c r="G59" s="12">
        <v>62.5</v>
      </c>
    </row>
    <row r="60" spans="1:7" ht="30" x14ac:dyDescent="0.25">
      <c r="A60" s="2" t="s">
        <v>66</v>
      </c>
      <c r="B60" s="12" t="s">
        <v>94</v>
      </c>
      <c r="C60" s="24">
        <v>99.4</v>
      </c>
      <c r="D60" s="24">
        <v>99.5</v>
      </c>
      <c r="E60" s="24">
        <v>100</v>
      </c>
      <c r="F60" s="12">
        <v>30.62</v>
      </c>
      <c r="G60" s="12">
        <v>76.16</v>
      </c>
    </row>
    <row r="61" spans="1:7" ht="15.75" x14ac:dyDescent="0.25">
      <c r="A61" s="2" t="s">
        <v>67</v>
      </c>
      <c r="B61" s="12" t="s">
        <v>93</v>
      </c>
      <c r="C61" s="46">
        <v>100</v>
      </c>
      <c r="D61" s="12">
        <v>100</v>
      </c>
      <c r="E61" s="12">
        <v>100</v>
      </c>
      <c r="F61" s="48">
        <v>11.3</v>
      </c>
      <c r="G61" s="12" t="s">
        <v>148</v>
      </c>
    </row>
    <row r="62" spans="1:7" ht="15.75" x14ac:dyDescent="0.25">
      <c r="A62" s="2" t="s">
        <v>68</v>
      </c>
      <c r="B62" s="12" t="s">
        <v>94</v>
      </c>
      <c r="C62" s="42">
        <v>100</v>
      </c>
      <c r="D62" s="42">
        <v>100</v>
      </c>
      <c r="E62" s="42">
        <v>100</v>
      </c>
      <c r="F62" s="42">
        <v>39.1</v>
      </c>
      <c r="G62" s="42">
        <v>0</v>
      </c>
    </row>
    <row r="63" spans="1:7" ht="15.75" x14ac:dyDescent="0.25">
      <c r="A63" s="2" t="s">
        <v>69</v>
      </c>
      <c r="B63" s="12" t="s">
        <v>93</v>
      </c>
      <c r="C63" s="12">
        <v>100</v>
      </c>
      <c r="D63" s="12">
        <v>100</v>
      </c>
      <c r="E63" s="12">
        <v>100</v>
      </c>
      <c r="F63" s="72">
        <v>35.700000000000003</v>
      </c>
      <c r="G63" s="72">
        <v>60.4</v>
      </c>
    </row>
    <row r="64" spans="1:7" ht="15.75" x14ac:dyDescent="0.25">
      <c r="A64" s="2" t="s">
        <v>70</v>
      </c>
      <c r="B64" s="12" t="s">
        <v>92</v>
      </c>
      <c r="C64" s="12">
        <v>100</v>
      </c>
      <c r="D64" s="12">
        <v>100</v>
      </c>
      <c r="E64" s="12">
        <v>100</v>
      </c>
      <c r="F64" s="12">
        <v>77</v>
      </c>
      <c r="G64" s="12">
        <v>66.7</v>
      </c>
    </row>
    <row r="65" spans="1:7" ht="15.75" x14ac:dyDescent="0.25">
      <c r="A65" s="2" t="s">
        <v>71</v>
      </c>
      <c r="B65" s="12" t="s">
        <v>93</v>
      </c>
      <c r="C65" s="12">
        <v>75</v>
      </c>
      <c r="D65" s="12">
        <v>80</v>
      </c>
      <c r="E65" s="12">
        <v>100</v>
      </c>
      <c r="F65" s="12">
        <v>21</v>
      </c>
      <c r="G65" s="12">
        <v>68</v>
      </c>
    </row>
    <row r="66" spans="1:7" ht="15.75" x14ac:dyDescent="0.25">
      <c r="A66" s="2" t="s">
        <v>72</v>
      </c>
      <c r="B66" s="12" t="s">
        <v>89</v>
      </c>
      <c r="C66" s="12">
        <v>100</v>
      </c>
      <c r="D66" s="12">
        <v>100</v>
      </c>
      <c r="E66" s="12">
        <v>100</v>
      </c>
      <c r="F66" s="12">
        <v>21</v>
      </c>
      <c r="G66" s="22">
        <v>40</v>
      </c>
    </row>
    <row r="67" spans="1:7" ht="24.75" customHeight="1" x14ac:dyDescent="0.25">
      <c r="A67" s="2" t="s">
        <v>77</v>
      </c>
      <c r="B67" s="12" t="s">
        <v>92</v>
      </c>
      <c r="C67" s="24">
        <v>100</v>
      </c>
      <c r="D67" s="24">
        <v>100</v>
      </c>
      <c r="E67" s="24">
        <v>100</v>
      </c>
      <c r="F67" s="24">
        <v>2.7</v>
      </c>
      <c r="G67" s="24">
        <v>39</v>
      </c>
    </row>
    <row r="68" spans="1:7" ht="15.75" x14ac:dyDescent="0.25">
      <c r="A68" s="2" t="s">
        <v>78</v>
      </c>
      <c r="B68" s="12" t="s">
        <v>90</v>
      </c>
      <c r="C68" s="73">
        <v>100</v>
      </c>
      <c r="D68" s="73">
        <v>100</v>
      </c>
      <c r="E68" s="73">
        <v>100</v>
      </c>
      <c r="F68" s="23">
        <v>18</v>
      </c>
      <c r="G68" s="74" t="s">
        <v>148</v>
      </c>
    </row>
    <row r="69" spans="1:7" ht="15.75" x14ac:dyDescent="0.25">
      <c r="A69" s="2" t="s">
        <v>79</v>
      </c>
      <c r="B69" s="12" t="s">
        <v>89</v>
      </c>
      <c r="C69" s="12">
        <v>100</v>
      </c>
      <c r="D69" s="12">
        <v>100</v>
      </c>
      <c r="E69" s="12">
        <v>100</v>
      </c>
      <c r="F69" s="12">
        <v>28.3</v>
      </c>
      <c r="G69" s="58">
        <v>100</v>
      </c>
    </row>
    <row r="70" spans="1:7" ht="15.75" x14ac:dyDescent="0.25">
      <c r="A70" s="2" t="s">
        <v>82</v>
      </c>
      <c r="B70" s="12" t="s">
        <v>94</v>
      </c>
      <c r="C70" s="12">
        <v>100</v>
      </c>
      <c r="D70" s="12">
        <v>100</v>
      </c>
      <c r="E70" s="12">
        <v>100</v>
      </c>
      <c r="F70" s="12" t="s">
        <v>148</v>
      </c>
      <c r="G70" s="12" t="s">
        <v>148</v>
      </c>
    </row>
    <row r="71" spans="1:7" ht="15.75" x14ac:dyDescent="0.25">
      <c r="A71" s="2" t="s">
        <v>83</v>
      </c>
      <c r="B71" s="12" t="s">
        <v>92</v>
      </c>
      <c r="C71" s="12">
        <v>100</v>
      </c>
      <c r="D71" s="12">
        <v>100</v>
      </c>
      <c r="E71" s="12">
        <v>100</v>
      </c>
      <c r="F71" s="12">
        <v>68</v>
      </c>
      <c r="G71" s="12">
        <v>80</v>
      </c>
    </row>
    <row r="72" spans="1:7" ht="30" x14ac:dyDescent="0.25">
      <c r="A72" s="2" t="s">
        <v>86</v>
      </c>
      <c r="B72" s="12" t="s">
        <v>96</v>
      </c>
      <c r="C72" s="12">
        <v>100</v>
      </c>
      <c r="D72" s="12">
        <v>100</v>
      </c>
      <c r="E72" s="12">
        <v>100</v>
      </c>
      <c r="F72" s="67">
        <v>31</v>
      </c>
      <c r="G72" s="22" t="s">
        <v>147</v>
      </c>
    </row>
    <row r="73" spans="1:7" ht="15.75" x14ac:dyDescent="0.25">
      <c r="A73" s="2" t="s">
        <v>87</v>
      </c>
      <c r="B73" s="12" t="s">
        <v>93</v>
      </c>
      <c r="C73" s="24">
        <v>100</v>
      </c>
      <c r="D73" s="24">
        <v>100</v>
      </c>
      <c r="E73" s="24">
        <v>100</v>
      </c>
      <c r="F73" s="24">
        <v>58.4</v>
      </c>
      <c r="G73" s="12">
        <v>87.5</v>
      </c>
    </row>
    <row r="74" spans="1:7" ht="15.75" x14ac:dyDescent="0.25">
      <c r="A74" s="2" t="s">
        <v>48</v>
      </c>
      <c r="B74" s="12" t="s">
        <v>92</v>
      </c>
      <c r="C74" s="48">
        <v>99.6</v>
      </c>
      <c r="D74" s="12">
        <v>99.6</v>
      </c>
      <c r="E74" s="12">
        <v>99.6</v>
      </c>
      <c r="F74" s="12">
        <v>55.4</v>
      </c>
      <c r="G74" s="23">
        <v>100</v>
      </c>
    </row>
    <row r="75" spans="1:7" ht="15.75" x14ac:dyDescent="0.25">
      <c r="A75" s="2" t="s">
        <v>75</v>
      </c>
      <c r="B75" s="12" t="s">
        <v>96</v>
      </c>
      <c r="C75" s="48">
        <v>99.35</v>
      </c>
      <c r="D75" s="48">
        <v>99.35</v>
      </c>
      <c r="E75" s="48">
        <v>99.37</v>
      </c>
      <c r="F75" s="48">
        <v>78</v>
      </c>
      <c r="G75" s="58">
        <v>0</v>
      </c>
    </row>
    <row r="76" spans="1:7" ht="15.75" x14ac:dyDescent="0.25">
      <c r="A76" s="2" t="s">
        <v>8</v>
      </c>
      <c r="B76" s="12" t="s">
        <v>88</v>
      </c>
      <c r="C76" s="12">
        <v>99</v>
      </c>
      <c r="D76" s="12">
        <v>99</v>
      </c>
      <c r="E76" s="12">
        <v>99</v>
      </c>
      <c r="F76" s="12">
        <v>43.2</v>
      </c>
      <c r="G76" s="12">
        <v>51.2</v>
      </c>
    </row>
    <row r="77" spans="1:7" ht="15.75" x14ac:dyDescent="0.25">
      <c r="A77" s="2" t="s">
        <v>39</v>
      </c>
      <c r="B77" s="12" t="s">
        <v>91</v>
      </c>
      <c r="C77" s="12">
        <v>98</v>
      </c>
      <c r="D77" s="12">
        <v>96</v>
      </c>
      <c r="E77" s="12">
        <v>98</v>
      </c>
      <c r="F77" s="49">
        <v>43</v>
      </c>
      <c r="G77" s="50">
        <v>69.8</v>
      </c>
    </row>
    <row r="78" spans="1:7" ht="15.75" x14ac:dyDescent="0.25">
      <c r="A78" s="2" t="s">
        <v>58</v>
      </c>
      <c r="B78" s="12" t="s">
        <v>88</v>
      </c>
      <c r="C78" s="23">
        <v>97</v>
      </c>
      <c r="D78" s="23">
        <v>98</v>
      </c>
      <c r="E78" s="23">
        <v>98</v>
      </c>
      <c r="F78" s="23">
        <v>27.4</v>
      </c>
      <c r="G78" s="58">
        <v>34.4</v>
      </c>
    </row>
    <row r="79" spans="1:7" ht="30" x14ac:dyDescent="0.25">
      <c r="A79" s="2" t="s">
        <v>80</v>
      </c>
      <c r="B79" s="12" t="s">
        <v>96</v>
      </c>
      <c r="C79" s="24">
        <v>98</v>
      </c>
      <c r="D79" s="24">
        <v>98</v>
      </c>
      <c r="E79" s="24">
        <v>98</v>
      </c>
      <c r="F79" s="25">
        <v>11</v>
      </c>
      <c r="G79" s="39" t="s">
        <v>148</v>
      </c>
    </row>
    <row r="80" spans="1:7" ht="15.75" x14ac:dyDescent="0.25">
      <c r="A80" s="2" t="s">
        <v>81</v>
      </c>
      <c r="B80" s="12" t="s">
        <v>96</v>
      </c>
      <c r="C80" s="12">
        <v>96.54</v>
      </c>
      <c r="D80" s="12">
        <v>96.54</v>
      </c>
      <c r="E80" s="12">
        <v>96.54</v>
      </c>
      <c r="F80" s="49">
        <v>19.8</v>
      </c>
      <c r="G80" s="23">
        <v>100</v>
      </c>
    </row>
    <row r="81" spans="1:7" ht="15.75" x14ac:dyDescent="0.25">
      <c r="A81" s="2" t="s">
        <v>63</v>
      </c>
      <c r="B81" s="12" t="s">
        <v>90</v>
      </c>
      <c r="C81" s="12">
        <v>80</v>
      </c>
      <c r="D81" s="12">
        <v>82</v>
      </c>
      <c r="E81" s="12">
        <v>92.9</v>
      </c>
      <c r="F81" s="12" t="s">
        <v>148</v>
      </c>
      <c r="G81" s="12" t="s">
        <v>148</v>
      </c>
    </row>
    <row r="82" spans="1:7" ht="15.75" x14ac:dyDescent="0.25">
      <c r="A82" s="2" t="s">
        <v>38</v>
      </c>
      <c r="B82" s="12" t="s">
        <v>93</v>
      </c>
      <c r="C82" s="24">
        <v>84.8</v>
      </c>
      <c r="D82" s="24">
        <v>84.8</v>
      </c>
      <c r="E82" s="24">
        <v>84.8</v>
      </c>
      <c r="F82" s="24">
        <v>9.8000000000000007</v>
      </c>
      <c r="G82" s="22">
        <v>60.5</v>
      </c>
    </row>
    <row r="83" spans="1:7" ht="15.75" x14ac:dyDescent="0.25">
      <c r="A83" s="2" t="s">
        <v>53</v>
      </c>
      <c r="B83" s="12" t="s">
        <v>93</v>
      </c>
      <c r="C83" s="12">
        <v>80</v>
      </c>
      <c r="D83" s="12">
        <v>80.5</v>
      </c>
      <c r="E83" s="12">
        <v>80.5</v>
      </c>
      <c r="F83" s="12">
        <v>60.5</v>
      </c>
      <c r="G83" s="22">
        <v>72</v>
      </c>
    </row>
    <row r="84" spans="1:7" ht="15.75" x14ac:dyDescent="0.25">
      <c r="A84" s="2" t="s">
        <v>74</v>
      </c>
      <c r="B84" s="12" t="s">
        <v>89</v>
      </c>
      <c r="C84" s="12">
        <v>24</v>
      </c>
      <c r="D84" s="12">
        <v>45</v>
      </c>
      <c r="E84" s="12">
        <v>35</v>
      </c>
      <c r="F84" s="23" t="s">
        <v>145</v>
      </c>
      <c r="G84" s="12" t="s">
        <v>145</v>
      </c>
    </row>
    <row r="85" spans="1:7" ht="15.75" x14ac:dyDescent="0.25">
      <c r="A85" s="2" t="s">
        <v>76</v>
      </c>
      <c r="B85" s="12" t="s">
        <v>92</v>
      </c>
      <c r="C85" s="12">
        <v>8</v>
      </c>
      <c r="D85" s="12">
        <v>8.6999999999999993</v>
      </c>
      <c r="E85" s="12">
        <v>9.1999999999999993</v>
      </c>
      <c r="F85" s="12">
        <v>64.900000000000006</v>
      </c>
      <c r="G85" s="12">
        <v>77.599999999999994</v>
      </c>
    </row>
    <row r="86" spans="1:7" ht="15.75" x14ac:dyDescent="0.25">
      <c r="A86" s="2" t="s">
        <v>21</v>
      </c>
      <c r="B86" s="12" t="s">
        <v>94</v>
      </c>
      <c r="C86" s="12">
        <v>3.5</v>
      </c>
      <c r="D86" s="12">
        <v>50</v>
      </c>
      <c r="E86" s="12">
        <v>3.5</v>
      </c>
      <c r="F86" s="12">
        <v>0</v>
      </c>
      <c r="G86" s="12" t="s">
        <v>148</v>
      </c>
    </row>
    <row r="87" spans="1:7" ht="30" x14ac:dyDescent="0.25">
      <c r="A87" s="2" t="s">
        <v>84</v>
      </c>
      <c r="B87" s="12" t="s">
        <v>90</v>
      </c>
      <c r="C87" s="12">
        <v>0</v>
      </c>
      <c r="D87" s="12">
        <v>0</v>
      </c>
      <c r="E87" s="12">
        <v>0</v>
      </c>
      <c r="F87" s="12" t="s">
        <v>148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49" r:id="rId1" display="http://mpr.omskportal.ru/oiv/mpr/etc/Razvitiye-konkurentsii/fish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68" activePane="bottomLeft" state="frozen"/>
      <selection pane="bottomLeft" activeCell="G93" sqref="G93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1.7109375" style="59" customWidth="1"/>
    <col min="4" max="4" width="13.42578125" style="59" customWidth="1"/>
    <col min="5" max="5" width="17" style="59" customWidth="1"/>
    <col min="6" max="6" width="21" style="59" customWidth="1"/>
    <col min="7" max="7" width="13.140625" style="59" customWidth="1"/>
    <col min="8" max="16384" width="9.140625" style="59"/>
  </cols>
  <sheetData>
    <row r="1" spans="1:7" ht="66.75" customHeight="1" x14ac:dyDescent="0.25">
      <c r="A1" s="124" t="s">
        <v>110</v>
      </c>
      <c r="B1" s="124"/>
      <c r="C1" s="124"/>
      <c r="D1" s="124"/>
      <c r="E1" s="124"/>
      <c r="F1" s="124"/>
      <c r="G1" s="124"/>
    </row>
    <row r="2" spans="1:7" s="62" customFormat="1" ht="114.7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22</v>
      </c>
      <c r="B3" s="3" t="s">
        <v>89</v>
      </c>
      <c r="C3" s="24" t="s">
        <v>145</v>
      </c>
      <c r="D3" s="24" t="s">
        <v>145</v>
      </c>
      <c r="E3" s="24" t="s">
        <v>145</v>
      </c>
      <c r="F3" s="24" t="s">
        <v>145</v>
      </c>
      <c r="G3" s="24" t="s">
        <v>145</v>
      </c>
    </row>
    <row r="4" spans="1:7" ht="15.75" x14ac:dyDescent="0.25">
      <c r="A4" s="2" t="s">
        <v>25</v>
      </c>
      <c r="B4" s="3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44</v>
      </c>
      <c r="B5" s="3" t="s">
        <v>93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30" x14ac:dyDescent="0.25">
      <c r="A6" s="2" t="s">
        <v>47</v>
      </c>
      <c r="B6" s="3" t="s">
        <v>91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2" t="s">
        <v>61</v>
      </c>
      <c r="B7" s="3" t="s">
        <v>91</v>
      </c>
      <c r="C7" s="11" t="s">
        <v>145</v>
      </c>
      <c r="D7" s="11" t="s">
        <v>145</v>
      </c>
      <c r="E7" s="11" t="s">
        <v>145</v>
      </c>
      <c r="F7" s="11" t="s">
        <v>145</v>
      </c>
      <c r="G7" s="12" t="s">
        <v>145</v>
      </c>
    </row>
    <row r="8" spans="1:7" ht="30" x14ac:dyDescent="0.25">
      <c r="A8" s="63" t="s">
        <v>84</v>
      </c>
      <c r="B8" s="112" t="s">
        <v>90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36</v>
      </c>
      <c r="B9" s="3" t="s">
        <v>95</v>
      </c>
      <c r="C9" s="48">
        <v>100</v>
      </c>
      <c r="D9" s="48">
        <v>100</v>
      </c>
      <c r="E9" s="48" t="s">
        <v>148</v>
      </c>
      <c r="F9" s="48">
        <v>16.100000000000001</v>
      </c>
      <c r="G9" s="48">
        <v>50</v>
      </c>
    </row>
    <row r="10" spans="1:7" ht="15.75" x14ac:dyDescent="0.25">
      <c r="A10" s="64" t="s">
        <v>3</v>
      </c>
      <c r="B10" s="113" t="s">
        <v>88</v>
      </c>
      <c r="C10" s="12">
        <v>100</v>
      </c>
      <c r="D10" s="12">
        <v>100</v>
      </c>
      <c r="E10" s="12">
        <v>100</v>
      </c>
      <c r="F10" s="39">
        <v>26</v>
      </c>
      <c r="G10" s="39">
        <v>61</v>
      </c>
    </row>
    <row r="11" spans="1:7" ht="15.75" x14ac:dyDescent="0.25">
      <c r="A11" s="4" t="s">
        <v>4</v>
      </c>
      <c r="B11" s="3" t="s">
        <v>89</v>
      </c>
      <c r="C11" s="12">
        <v>100</v>
      </c>
      <c r="D11" s="12">
        <v>100</v>
      </c>
      <c r="E11" s="12">
        <v>100</v>
      </c>
      <c r="F11" s="12">
        <v>30</v>
      </c>
      <c r="G11" s="22">
        <v>59.1</v>
      </c>
    </row>
    <row r="12" spans="1:7" ht="18.75" customHeight="1" x14ac:dyDescent="0.25">
      <c r="A12" s="2" t="s">
        <v>5</v>
      </c>
      <c r="B12" s="3" t="s">
        <v>89</v>
      </c>
      <c r="C12" s="12">
        <v>100</v>
      </c>
      <c r="D12" s="12">
        <v>100</v>
      </c>
      <c r="E12" s="12">
        <v>100</v>
      </c>
      <c r="F12" s="12">
        <v>53</v>
      </c>
      <c r="G12" s="12">
        <v>48.8</v>
      </c>
    </row>
    <row r="13" spans="1:7" ht="15.75" x14ac:dyDescent="0.25">
      <c r="A13" s="2" t="s">
        <v>8</v>
      </c>
      <c r="B13" s="3" t="s">
        <v>88</v>
      </c>
      <c r="C13" s="12">
        <v>100</v>
      </c>
      <c r="D13" s="12">
        <v>100</v>
      </c>
      <c r="E13" s="12">
        <v>100</v>
      </c>
      <c r="F13" s="39">
        <v>40.5</v>
      </c>
      <c r="G13" s="39">
        <v>41.1</v>
      </c>
    </row>
    <row r="14" spans="1:7" ht="15.75" x14ac:dyDescent="0.25">
      <c r="A14" s="2" t="s">
        <v>15</v>
      </c>
      <c r="B14" s="3" t="s">
        <v>91</v>
      </c>
      <c r="C14" s="12">
        <v>100</v>
      </c>
      <c r="D14" s="12">
        <v>100</v>
      </c>
      <c r="E14" s="12">
        <v>100</v>
      </c>
      <c r="F14" s="22">
        <v>10.4</v>
      </c>
      <c r="G14" s="12">
        <v>76.12</v>
      </c>
    </row>
    <row r="15" spans="1:7" ht="15.75" x14ac:dyDescent="0.25">
      <c r="A15" s="2" t="s">
        <v>16</v>
      </c>
      <c r="B15" s="3" t="s">
        <v>93</v>
      </c>
      <c r="C15" s="12">
        <v>100</v>
      </c>
      <c r="D15" s="12">
        <v>100</v>
      </c>
      <c r="E15" s="12">
        <v>100</v>
      </c>
      <c r="F15" s="12">
        <v>85.3</v>
      </c>
      <c r="G15" s="12">
        <v>63.6</v>
      </c>
    </row>
    <row r="16" spans="1:7" ht="15.75" x14ac:dyDescent="0.25">
      <c r="A16" s="2" t="s">
        <v>17</v>
      </c>
      <c r="B16" s="3" t="s">
        <v>94</v>
      </c>
      <c r="C16" s="7">
        <v>100</v>
      </c>
      <c r="D16" s="7">
        <v>100</v>
      </c>
      <c r="E16" s="7">
        <v>100</v>
      </c>
      <c r="F16" s="7">
        <v>43.5</v>
      </c>
      <c r="G16" s="7" t="s">
        <v>148</v>
      </c>
    </row>
    <row r="17" spans="1:7" ht="30" x14ac:dyDescent="0.25">
      <c r="A17" s="2" t="s">
        <v>18</v>
      </c>
      <c r="B17" s="3" t="s">
        <v>90</v>
      </c>
      <c r="C17" s="12">
        <v>100</v>
      </c>
      <c r="D17" s="12">
        <v>100</v>
      </c>
      <c r="E17" s="12">
        <v>100</v>
      </c>
      <c r="F17" s="12">
        <v>17.7</v>
      </c>
      <c r="G17" s="22">
        <v>58</v>
      </c>
    </row>
    <row r="18" spans="1:7" ht="15.75" x14ac:dyDescent="0.25">
      <c r="A18" s="2" t="s">
        <v>20</v>
      </c>
      <c r="B18" s="3" t="s">
        <v>93</v>
      </c>
      <c r="C18" s="48">
        <v>100</v>
      </c>
      <c r="D18" s="48">
        <v>100</v>
      </c>
      <c r="E18" s="48">
        <v>100</v>
      </c>
      <c r="F18" s="48">
        <v>28.2</v>
      </c>
      <c r="G18" s="48">
        <v>54.3</v>
      </c>
    </row>
    <row r="19" spans="1:7" ht="15.75" x14ac:dyDescent="0.25">
      <c r="A19" s="2" t="s">
        <v>24</v>
      </c>
      <c r="B19" s="3" t="s">
        <v>91</v>
      </c>
      <c r="C19" s="12">
        <v>100</v>
      </c>
      <c r="D19" s="12">
        <v>100</v>
      </c>
      <c r="E19" s="12">
        <v>100</v>
      </c>
      <c r="F19" s="67">
        <v>36.6</v>
      </c>
      <c r="G19" s="12">
        <v>62</v>
      </c>
    </row>
    <row r="20" spans="1:7" ht="15.75" x14ac:dyDescent="0.25">
      <c r="A20" s="2" t="s">
        <v>30</v>
      </c>
      <c r="B20" s="3" t="s">
        <v>89</v>
      </c>
      <c r="C20" s="12">
        <v>100</v>
      </c>
      <c r="D20" s="12">
        <v>100</v>
      </c>
      <c r="E20" s="12">
        <v>100</v>
      </c>
      <c r="F20" s="12">
        <v>72.3</v>
      </c>
      <c r="G20" s="22">
        <v>37.5</v>
      </c>
    </row>
    <row r="21" spans="1:7" ht="15.75" x14ac:dyDescent="0.25">
      <c r="A21" s="2" t="s">
        <v>32</v>
      </c>
      <c r="B21" s="3" t="s">
        <v>91</v>
      </c>
      <c r="C21" s="24">
        <v>100</v>
      </c>
      <c r="D21" s="24">
        <v>100</v>
      </c>
      <c r="E21" s="24">
        <v>100</v>
      </c>
      <c r="F21" s="12">
        <f>(50.67+42.19+45.35)/3</f>
        <v>46.07</v>
      </c>
      <c r="G21" s="58">
        <v>100</v>
      </c>
    </row>
    <row r="22" spans="1:7" ht="15.75" x14ac:dyDescent="0.25">
      <c r="A22" s="2" t="s">
        <v>37</v>
      </c>
      <c r="B22" s="3" t="s">
        <v>96</v>
      </c>
      <c r="C22" s="48">
        <v>84</v>
      </c>
      <c r="D22" s="48">
        <v>85</v>
      </c>
      <c r="E22" s="48">
        <v>100</v>
      </c>
      <c r="F22" s="48">
        <v>30.8</v>
      </c>
      <c r="G22" s="85">
        <v>54</v>
      </c>
    </row>
    <row r="23" spans="1:7" ht="33.75" customHeight="1" x14ac:dyDescent="0.25">
      <c r="A23" s="2" t="s">
        <v>38</v>
      </c>
      <c r="B23" s="3" t="s">
        <v>93</v>
      </c>
      <c r="C23" s="24">
        <v>100</v>
      </c>
      <c r="D23" s="24">
        <v>100</v>
      </c>
      <c r="E23" s="24">
        <v>100</v>
      </c>
      <c r="F23" s="24">
        <v>10</v>
      </c>
      <c r="G23" s="22">
        <v>60.5</v>
      </c>
    </row>
    <row r="24" spans="1:7" ht="15.75" x14ac:dyDescent="0.25">
      <c r="A24" s="2" t="s">
        <v>40</v>
      </c>
      <c r="B24" s="3" t="s">
        <v>93</v>
      </c>
      <c r="C24" s="12">
        <v>100</v>
      </c>
      <c r="D24" s="12">
        <v>100</v>
      </c>
      <c r="E24" s="12">
        <v>100</v>
      </c>
      <c r="F24" s="12" t="s">
        <v>148</v>
      </c>
      <c r="G24" s="12">
        <v>28</v>
      </c>
    </row>
    <row r="25" spans="1:7" ht="15.75" x14ac:dyDescent="0.25">
      <c r="A25" s="2" t="s">
        <v>42</v>
      </c>
      <c r="B25" s="3" t="s">
        <v>92</v>
      </c>
      <c r="C25" s="12">
        <v>100</v>
      </c>
      <c r="D25" s="12">
        <v>100</v>
      </c>
      <c r="E25" s="12">
        <v>100</v>
      </c>
      <c r="F25" s="12">
        <v>100</v>
      </c>
      <c r="G25" s="23">
        <v>100</v>
      </c>
    </row>
    <row r="26" spans="1:7" ht="15.75" x14ac:dyDescent="0.25">
      <c r="A26" s="2" t="s">
        <v>45</v>
      </c>
      <c r="B26" s="3" t="s">
        <v>93</v>
      </c>
      <c r="C26" s="12">
        <v>100</v>
      </c>
      <c r="D26" s="12">
        <v>100</v>
      </c>
      <c r="E26" s="12">
        <v>100</v>
      </c>
      <c r="F26" s="12">
        <v>59</v>
      </c>
      <c r="G26" s="22">
        <v>62</v>
      </c>
    </row>
    <row r="27" spans="1:7" ht="15.75" x14ac:dyDescent="0.25">
      <c r="A27" s="2" t="s">
        <v>50</v>
      </c>
      <c r="B27" s="3" t="s">
        <v>89</v>
      </c>
      <c r="C27" s="12">
        <v>100</v>
      </c>
      <c r="D27" s="12">
        <v>100</v>
      </c>
      <c r="E27" s="12">
        <v>100</v>
      </c>
      <c r="F27" s="12">
        <v>44.2</v>
      </c>
      <c r="G27" s="22" t="s">
        <v>145</v>
      </c>
    </row>
    <row r="28" spans="1:7" ht="15.75" x14ac:dyDescent="0.25">
      <c r="A28" s="2" t="s">
        <v>51</v>
      </c>
      <c r="B28" s="3" t="s">
        <v>89</v>
      </c>
      <c r="C28" s="11">
        <v>100</v>
      </c>
      <c r="D28" s="11">
        <v>100</v>
      </c>
      <c r="E28" s="44">
        <v>100</v>
      </c>
      <c r="F28" s="39">
        <v>60</v>
      </c>
      <c r="G28" s="39">
        <v>50.4</v>
      </c>
    </row>
    <row r="29" spans="1:7" ht="15.75" x14ac:dyDescent="0.25">
      <c r="A29" s="2" t="s">
        <v>54</v>
      </c>
      <c r="B29" s="3" t="s">
        <v>92</v>
      </c>
      <c r="C29" s="11">
        <v>100</v>
      </c>
      <c r="D29" s="11">
        <v>100</v>
      </c>
      <c r="E29" s="12">
        <v>100</v>
      </c>
      <c r="F29" s="48">
        <v>43.8</v>
      </c>
      <c r="G29" s="12">
        <v>80.3</v>
      </c>
    </row>
    <row r="30" spans="1:7" ht="15.75" x14ac:dyDescent="0.25">
      <c r="A30" s="2" t="s">
        <v>55</v>
      </c>
      <c r="B30" s="3" t="s">
        <v>92</v>
      </c>
      <c r="C30" s="7">
        <v>100</v>
      </c>
      <c r="D30" s="7">
        <v>100</v>
      </c>
      <c r="E30" s="7">
        <v>100</v>
      </c>
      <c r="F30" s="69">
        <v>15.233333333333334</v>
      </c>
      <c r="G30" s="69">
        <v>63.7</v>
      </c>
    </row>
    <row r="31" spans="1:7" ht="15.75" x14ac:dyDescent="0.25">
      <c r="A31" s="2" t="s">
        <v>62</v>
      </c>
      <c r="B31" s="3" t="s">
        <v>92</v>
      </c>
      <c r="C31" s="39">
        <v>100</v>
      </c>
      <c r="D31" s="39">
        <v>100</v>
      </c>
      <c r="E31" s="39">
        <v>100</v>
      </c>
      <c r="F31" s="12">
        <v>18.5</v>
      </c>
      <c r="G31" s="12">
        <v>36.4</v>
      </c>
    </row>
    <row r="32" spans="1:7" ht="15.75" x14ac:dyDescent="0.25">
      <c r="A32" s="2" t="s">
        <v>65</v>
      </c>
      <c r="B32" s="3" t="s">
        <v>88</v>
      </c>
      <c r="C32" s="12">
        <v>100</v>
      </c>
      <c r="D32" s="12">
        <v>100</v>
      </c>
      <c r="E32" s="12">
        <v>100</v>
      </c>
      <c r="F32" s="12">
        <v>48.03</v>
      </c>
      <c r="G32" s="12">
        <v>60</v>
      </c>
    </row>
    <row r="33" spans="1:7" ht="30" x14ac:dyDescent="0.25">
      <c r="A33" s="2" t="s">
        <v>66</v>
      </c>
      <c r="B33" s="3" t="s">
        <v>94</v>
      </c>
      <c r="C33" s="24">
        <v>100</v>
      </c>
      <c r="D33" s="24">
        <v>100</v>
      </c>
      <c r="E33" s="24">
        <v>100</v>
      </c>
      <c r="F33" s="12">
        <v>28.22</v>
      </c>
      <c r="G33" s="12">
        <v>76.16</v>
      </c>
    </row>
    <row r="34" spans="1:7" ht="15.75" x14ac:dyDescent="0.25">
      <c r="A34" s="2" t="s">
        <v>74</v>
      </c>
      <c r="B34" s="3" t="s">
        <v>89</v>
      </c>
      <c r="C34" s="12">
        <v>100</v>
      </c>
      <c r="D34" s="12">
        <v>100</v>
      </c>
      <c r="E34" s="12">
        <v>100</v>
      </c>
      <c r="F34" s="23" t="s">
        <v>145</v>
      </c>
      <c r="G34" s="12" t="s">
        <v>145</v>
      </c>
    </row>
    <row r="35" spans="1:7" ht="15.75" x14ac:dyDescent="0.25">
      <c r="A35" s="2" t="s">
        <v>76</v>
      </c>
      <c r="B35" s="3" t="s">
        <v>92</v>
      </c>
      <c r="C35" s="12">
        <v>100</v>
      </c>
      <c r="D35" s="12">
        <v>100</v>
      </c>
      <c r="E35" s="12">
        <v>100</v>
      </c>
      <c r="F35" s="12">
        <v>64.900000000000006</v>
      </c>
      <c r="G35" s="12">
        <v>66.3</v>
      </c>
    </row>
    <row r="36" spans="1:7" ht="15.75" x14ac:dyDescent="0.25">
      <c r="A36" s="2" t="s">
        <v>77</v>
      </c>
      <c r="B36" s="3" t="s">
        <v>92</v>
      </c>
      <c r="C36" s="24">
        <v>100</v>
      </c>
      <c r="D36" s="24">
        <v>100</v>
      </c>
      <c r="E36" s="24">
        <v>100</v>
      </c>
      <c r="F36" s="24">
        <v>4.3</v>
      </c>
      <c r="G36" s="24">
        <v>45</v>
      </c>
    </row>
    <row r="37" spans="1:7" ht="15.75" x14ac:dyDescent="0.25">
      <c r="A37" s="2" t="s">
        <v>81</v>
      </c>
      <c r="B37" s="3" t="s">
        <v>96</v>
      </c>
      <c r="C37" s="12">
        <v>100</v>
      </c>
      <c r="D37" s="12">
        <v>100</v>
      </c>
      <c r="E37" s="12">
        <v>100</v>
      </c>
      <c r="F37" s="49">
        <v>22.33</v>
      </c>
      <c r="G37" s="24">
        <v>50</v>
      </c>
    </row>
    <row r="38" spans="1:7" ht="15.75" x14ac:dyDescent="0.25">
      <c r="A38" s="2" t="s">
        <v>83</v>
      </c>
      <c r="B38" s="3" t="s">
        <v>92</v>
      </c>
      <c r="C38" s="12">
        <v>100</v>
      </c>
      <c r="D38" s="12">
        <v>100</v>
      </c>
      <c r="E38" s="12">
        <v>100</v>
      </c>
      <c r="F38" s="12">
        <v>68</v>
      </c>
      <c r="G38" s="12">
        <v>90</v>
      </c>
    </row>
    <row r="39" spans="1:7" ht="15.75" x14ac:dyDescent="0.25">
      <c r="A39" s="2" t="s">
        <v>58</v>
      </c>
      <c r="B39" s="3" t="s">
        <v>88</v>
      </c>
      <c r="C39" s="23">
        <v>99.2</v>
      </c>
      <c r="D39" s="23">
        <v>99.4</v>
      </c>
      <c r="E39" s="23">
        <v>99.98</v>
      </c>
      <c r="F39" s="23">
        <v>25.7</v>
      </c>
      <c r="G39" s="58">
        <v>31.6</v>
      </c>
    </row>
    <row r="40" spans="1:7" ht="15.75" x14ac:dyDescent="0.25">
      <c r="A40" s="2" t="s">
        <v>34</v>
      </c>
      <c r="B40" s="3" t="s">
        <v>88</v>
      </c>
      <c r="C40" s="12">
        <v>99.97</v>
      </c>
      <c r="D40" s="12">
        <v>99.97</v>
      </c>
      <c r="E40" s="12">
        <v>99.97</v>
      </c>
      <c r="F40" s="12">
        <v>82.6</v>
      </c>
      <c r="G40" s="22">
        <v>86.67</v>
      </c>
    </row>
    <row r="41" spans="1:7" ht="15.75" x14ac:dyDescent="0.25">
      <c r="A41" s="2" t="s">
        <v>48</v>
      </c>
      <c r="B41" s="3" t="s">
        <v>92</v>
      </c>
      <c r="C41" s="48">
        <v>99.8</v>
      </c>
      <c r="D41" s="12">
        <v>99.8</v>
      </c>
      <c r="E41" s="12">
        <v>99.8</v>
      </c>
      <c r="F41" s="12">
        <v>54.2</v>
      </c>
      <c r="G41" s="12">
        <v>92</v>
      </c>
    </row>
    <row r="42" spans="1:7" ht="30" x14ac:dyDescent="0.25">
      <c r="A42" s="2" t="s">
        <v>28</v>
      </c>
      <c r="B42" s="3" t="s">
        <v>94</v>
      </c>
      <c r="C42" s="12">
        <v>93.3</v>
      </c>
      <c r="D42" s="12">
        <v>92</v>
      </c>
      <c r="E42" s="12">
        <v>99</v>
      </c>
      <c r="F42" s="12">
        <v>51</v>
      </c>
      <c r="G42" s="22">
        <v>45</v>
      </c>
    </row>
    <row r="43" spans="1:7" ht="15.75" x14ac:dyDescent="0.25">
      <c r="A43" s="63" t="s">
        <v>68</v>
      </c>
      <c r="B43" s="3" t="s">
        <v>94</v>
      </c>
      <c r="C43" s="40">
        <v>99</v>
      </c>
      <c r="D43" s="40">
        <v>99</v>
      </c>
      <c r="E43" s="40">
        <v>99</v>
      </c>
      <c r="F43" s="40">
        <v>42.8</v>
      </c>
      <c r="G43" s="42">
        <v>100</v>
      </c>
    </row>
    <row r="44" spans="1:7" ht="30" x14ac:dyDescent="0.25">
      <c r="A44" s="2" t="s">
        <v>86</v>
      </c>
      <c r="B44" s="3" t="s">
        <v>96</v>
      </c>
      <c r="C44" s="12">
        <v>99</v>
      </c>
      <c r="D44" s="12">
        <v>99</v>
      </c>
      <c r="E44" s="12">
        <v>99</v>
      </c>
      <c r="F44" s="67">
        <v>40.333333333333336</v>
      </c>
      <c r="G44" s="22" t="s">
        <v>148</v>
      </c>
    </row>
    <row r="45" spans="1:7" ht="15.75" x14ac:dyDescent="0.25">
      <c r="A45" s="2" t="s">
        <v>49</v>
      </c>
      <c r="B45" s="3" t="s">
        <v>91</v>
      </c>
      <c r="C45" s="12">
        <v>98.6</v>
      </c>
      <c r="D45" s="12">
        <v>98.9</v>
      </c>
      <c r="E45" s="12">
        <v>98.9</v>
      </c>
      <c r="F45" s="12">
        <v>19.399999999999999</v>
      </c>
      <c r="G45" s="22">
        <v>61.5</v>
      </c>
    </row>
    <row r="46" spans="1:7" ht="15.75" x14ac:dyDescent="0.25">
      <c r="A46" s="2" t="s">
        <v>73</v>
      </c>
      <c r="B46" s="3" t="s">
        <v>93</v>
      </c>
      <c r="C46" s="23">
        <v>98.9</v>
      </c>
      <c r="D46" s="23">
        <v>98.9</v>
      </c>
      <c r="E46" s="23">
        <v>98.9</v>
      </c>
      <c r="F46" s="23">
        <v>58</v>
      </c>
      <c r="G46" s="23">
        <v>60</v>
      </c>
    </row>
    <row r="47" spans="1:7" ht="15.75" x14ac:dyDescent="0.25">
      <c r="A47" s="2" t="s">
        <v>59</v>
      </c>
      <c r="B47" s="3" t="s">
        <v>93</v>
      </c>
      <c r="C47" s="24">
        <v>99.5</v>
      </c>
      <c r="D47" s="24">
        <v>98.9</v>
      </c>
      <c r="E47" s="24">
        <v>98.7</v>
      </c>
      <c r="F47" s="12" t="s">
        <v>145</v>
      </c>
      <c r="G47" s="12" t="s">
        <v>145</v>
      </c>
    </row>
    <row r="48" spans="1:7" ht="15.75" x14ac:dyDescent="0.25">
      <c r="A48" s="2" t="s">
        <v>87</v>
      </c>
      <c r="B48" s="3" t="s">
        <v>93</v>
      </c>
      <c r="C48" s="24">
        <v>98.5</v>
      </c>
      <c r="D48" s="24">
        <v>98.6</v>
      </c>
      <c r="E48" s="24">
        <v>98.6</v>
      </c>
      <c r="F48" s="24">
        <v>60.3</v>
      </c>
      <c r="G48" s="23">
        <v>100</v>
      </c>
    </row>
    <row r="49" spans="1:7" ht="30" x14ac:dyDescent="0.25">
      <c r="A49" s="2" t="s">
        <v>23</v>
      </c>
      <c r="B49" s="3" t="s">
        <v>94</v>
      </c>
      <c r="C49" s="12">
        <v>90.1</v>
      </c>
      <c r="D49" s="12">
        <v>90</v>
      </c>
      <c r="E49" s="12">
        <v>98.2</v>
      </c>
      <c r="F49" s="23">
        <v>45.4</v>
      </c>
      <c r="G49" s="23">
        <v>48.5</v>
      </c>
    </row>
    <row r="50" spans="1:7" ht="15.75" x14ac:dyDescent="0.25">
      <c r="A50" s="2" t="s">
        <v>70</v>
      </c>
      <c r="B50" s="3" t="s">
        <v>92</v>
      </c>
      <c r="C50" s="12">
        <v>98.1</v>
      </c>
      <c r="D50" s="12">
        <v>98.2</v>
      </c>
      <c r="E50" s="12">
        <v>98.2</v>
      </c>
      <c r="F50" s="12">
        <v>76.5</v>
      </c>
      <c r="G50" s="12">
        <v>99</v>
      </c>
    </row>
    <row r="51" spans="1:7" ht="15.75" x14ac:dyDescent="0.25">
      <c r="A51" s="2" t="s">
        <v>26</v>
      </c>
      <c r="B51" s="3" t="s">
        <v>93</v>
      </c>
      <c r="C51" s="11">
        <v>99.8</v>
      </c>
      <c r="D51" s="11">
        <v>99.8</v>
      </c>
      <c r="E51" s="11">
        <v>98.15</v>
      </c>
      <c r="F51" s="11">
        <v>60.09</v>
      </c>
      <c r="G51" s="54">
        <v>100</v>
      </c>
    </row>
    <row r="52" spans="1:7" ht="15.75" x14ac:dyDescent="0.25">
      <c r="A52" s="2" t="s">
        <v>57</v>
      </c>
      <c r="B52" s="3" t="s">
        <v>91</v>
      </c>
      <c r="C52" s="45">
        <v>97.8</v>
      </c>
      <c r="D52" s="45">
        <v>98</v>
      </c>
      <c r="E52" s="45">
        <v>98</v>
      </c>
      <c r="F52" s="71">
        <v>48</v>
      </c>
      <c r="G52" s="12" t="s">
        <v>145</v>
      </c>
    </row>
    <row r="53" spans="1:7" ht="15.75" x14ac:dyDescent="0.25">
      <c r="A53" s="2" t="s">
        <v>64</v>
      </c>
      <c r="B53" s="3" t="s">
        <v>96</v>
      </c>
      <c r="C53" s="12">
        <v>97</v>
      </c>
      <c r="D53" s="12">
        <v>97</v>
      </c>
      <c r="E53" s="12">
        <v>98</v>
      </c>
      <c r="F53" s="24">
        <v>47</v>
      </c>
      <c r="G53" s="23">
        <v>100</v>
      </c>
    </row>
    <row r="54" spans="1:7" ht="15.75" x14ac:dyDescent="0.25">
      <c r="A54" s="2" t="s">
        <v>78</v>
      </c>
      <c r="B54" s="3" t="s">
        <v>90</v>
      </c>
      <c r="C54" s="73">
        <v>86</v>
      </c>
      <c r="D54" s="73">
        <v>88</v>
      </c>
      <c r="E54" s="73">
        <v>98</v>
      </c>
      <c r="F54" s="23">
        <v>21</v>
      </c>
      <c r="G54" s="74" t="s">
        <v>148</v>
      </c>
    </row>
    <row r="55" spans="1:7" ht="15.75" x14ac:dyDescent="0.25">
      <c r="A55" s="2" t="s">
        <v>11</v>
      </c>
      <c r="B55" s="3" t="s">
        <v>93</v>
      </c>
      <c r="C55" s="48">
        <v>96.4</v>
      </c>
      <c r="D55" s="48">
        <v>96</v>
      </c>
      <c r="E55" s="48">
        <v>97.9</v>
      </c>
      <c r="F55" s="48">
        <v>36.4</v>
      </c>
      <c r="G55" s="12" t="s">
        <v>148</v>
      </c>
    </row>
    <row r="56" spans="1:7" ht="15.75" x14ac:dyDescent="0.25">
      <c r="A56" s="2" t="s">
        <v>6</v>
      </c>
      <c r="B56" s="3" t="s">
        <v>90</v>
      </c>
      <c r="C56" s="12">
        <v>97.7</v>
      </c>
      <c r="D56" s="12">
        <v>97.4</v>
      </c>
      <c r="E56" s="12">
        <v>97.6</v>
      </c>
      <c r="F56" s="12">
        <v>23.1</v>
      </c>
      <c r="G56" s="22">
        <v>41.9</v>
      </c>
    </row>
    <row r="57" spans="1:7" ht="31.5" x14ac:dyDescent="0.25">
      <c r="A57" s="2" t="s">
        <v>12</v>
      </c>
      <c r="B57" s="3" t="s">
        <v>90</v>
      </c>
      <c r="C57" s="24">
        <v>97</v>
      </c>
      <c r="D57" s="24">
        <v>97</v>
      </c>
      <c r="E57" s="11">
        <v>97.5</v>
      </c>
      <c r="F57" s="12">
        <v>22.6</v>
      </c>
      <c r="G57" s="12" t="s">
        <v>146</v>
      </c>
    </row>
    <row r="58" spans="1:7" ht="15.75" x14ac:dyDescent="0.25">
      <c r="A58" s="2" t="s">
        <v>29</v>
      </c>
      <c r="B58" s="3" t="s">
        <v>91</v>
      </c>
      <c r="C58" s="12">
        <v>96.8</v>
      </c>
      <c r="D58" s="12">
        <v>95.7</v>
      </c>
      <c r="E58" s="12">
        <v>97.4</v>
      </c>
      <c r="F58" s="98" t="s">
        <v>147</v>
      </c>
      <c r="G58" s="98" t="s">
        <v>147</v>
      </c>
    </row>
    <row r="59" spans="1:7" ht="30" x14ac:dyDescent="0.25">
      <c r="A59" s="2" t="s">
        <v>9</v>
      </c>
      <c r="B59" s="3" t="s">
        <v>92</v>
      </c>
      <c r="C59" s="11">
        <v>97</v>
      </c>
      <c r="D59" s="11">
        <v>97</v>
      </c>
      <c r="E59" s="11">
        <v>97</v>
      </c>
      <c r="F59" s="23">
        <v>58.9</v>
      </c>
      <c r="G59" s="23">
        <v>58.2</v>
      </c>
    </row>
    <row r="60" spans="1:7" ht="15.75" x14ac:dyDescent="0.25">
      <c r="A60" s="2" t="s">
        <v>19</v>
      </c>
      <c r="B60" s="3" t="s">
        <v>90</v>
      </c>
      <c r="C60" s="38">
        <v>95</v>
      </c>
      <c r="D60" s="12">
        <v>95</v>
      </c>
      <c r="E60" s="12">
        <v>97</v>
      </c>
      <c r="F60" s="39" t="s">
        <v>148</v>
      </c>
      <c r="G60" s="39" t="s">
        <v>148</v>
      </c>
    </row>
    <row r="61" spans="1:7" ht="15.75" x14ac:dyDescent="0.25">
      <c r="A61" s="2" t="s">
        <v>35</v>
      </c>
      <c r="B61" s="3" t="s">
        <v>89</v>
      </c>
      <c r="C61" s="12">
        <v>85.2</v>
      </c>
      <c r="D61" s="12">
        <v>94</v>
      </c>
      <c r="E61" s="12">
        <v>97</v>
      </c>
      <c r="F61" s="12" t="s">
        <v>148</v>
      </c>
      <c r="G61" s="12" t="s">
        <v>148</v>
      </c>
    </row>
    <row r="62" spans="1:7" ht="15.75" x14ac:dyDescent="0.25">
      <c r="A62" s="2" t="s">
        <v>72</v>
      </c>
      <c r="B62" s="3" t="s">
        <v>89</v>
      </c>
      <c r="C62" s="12">
        <v>97</v>
      </c>
      <c r="D62" s="12">
        <v>97</v>
      </c>
      <c r="E62" s="12">
        <v>97</v>
      </c>
      <c r="F62" s="12">
        <v>17</v>
      </c>
      <c r="G62" s="22">
        <v>43</v>
      </c>
    </row>
    <row r="63" spans="1:7" ht="15.75" x14ac:dyDescent="0.25">
      <c r="A63" s="2" t="s">
        <v>43</v>
      </c>
      <c r="B63" s="3" t="s">
        <v>92</v>
      </c>
      <c r="C63" s="48">
        <v>95.6</v>
      </c>
      <c r="D63" s="48">
        <v>96.5</v>
      </c>
      <c r="E63" s="48">
        <v>96.5</v>
      </c>
      <c r="F63" s="48">
        <v>59.5</v>
      </c>
      <c r="G63" s="48">
        <v>40</v>
      </c>
    </row>
    <row r="64" spans="1:7" ht="15.75" x14ac:dyDescent="0.25">
      <c r="A64" s="2" t="s">
        <v>14</v>
      </c>
      <c r="B64" s="3" t="s">
        <v>88</v>
      </c>
      <c r="C64" s="12">
        <v>97</v>
      </c>
      <c r="D64" s="12">
        <v>94.9</v>
      </c>
      <c r="E64" s="24">
        <v>96.44</v>
      </c>
      <c r="F64" s="12">
        <v>37.700000000000003</v>
      </c>
      <c r="G64" s="22">
        <v>33.299999999999997</v>
      </c>
    </row>
    <row r="65" spans="1:7" ht="15.75" x14ac:dyDescent="0.25">
      <c r="A65" s="2" t="s">
        <v>46</v>
      </c>
      <c r="B65" s="3" t="s">
        <v>91</v>
      </c>
      <c r="C65" s="42">
        <v>96.4</v>
      </c>
      <c r="D65" s="42">
        <v>96</v>
      </c>
      <c r="E65" s="42">
        <v>96.4</v>
      </c>
      <c r="F65" s="43">
        <f>(52.8+47.2+50.4)/3</f>
        <v>50.133333333333333</v>
      </c>
      <c r="G65" s="11">
        <v>80</v>
      </c>
    </row>
    <row r="66" spans="1:7" ht="30" x14ac:dyDescent="0.25">
      <c r="A66" s="2" t="s">
        <v>80</v>
      </c>
      <c r="B66" s="3" t="s">
        <v>96</v>
      </c>
      <c r="C66" s="24">
        <v>95.2</v>
      </c>
      <c r="D66" s="24">
        <v>96</v>
      </c>
      <c r="E66" s="24">
        <v>96.1</v>
      </c>
      <c r="F66" s="25">
        <v>14.666666666666666</v>
      </c>
      <c r="G66" s="39" t="s">
        <v>148</v>
      </c>
    </row>
    <row r="67" spans="1:7" ht="24.75" customHeight="1" x14ac:dyDescent="0.25">
      <c r="A67" s="2" t="s">
        <v>39</v>
      </c>
      <c r="B67" s="3" t="s">
        <v>91</v>
      </c>
      <c r="C67" s="12">
        <v>87</v>
      </c>
      <c r="D67" s="12">
        <v>93</v>
      </c>
      <c r="E67" s="12">
        <v>96</v>
      </c>
      <c r="F67" s="49">
        <v>41</v>
      </c>
      <c r="G67" s="50">
        <v>56.8</v>
      </c>
    </row>
    <row r="68" spans="1:7" ht="15.75" x14ac:dyDescent="0.25">
      <c r="A68" s="2" t="s">
        <v>52</v>
      </c>
      <c r="B68" s="3" t="s">
        <v>92</v>
      </c>
      <c r="C68" s="38">
        <v>97</v>
      </c>
      <c r="D68" s="38">
        <v>95.3</v>
      </c>
      <c r="E68" s="38">
        <v>95.3</v>
      </c>
      <c r="F68" s="44">
        <v>45.61</v>
      </c>
      <c r="G68" s="44">
        <v>76.19</v>
      </c>
    </row>
    <row r="69" spans="1:7" ht="15.75" x14ac:dyDescent="0.25">
      <c r="A69" s="2" t="s">
        <v>41</v>
      </c>
      <c r="B69" s="3" t="s">
        <v>90</v>
      </c>
      <c r="C69" s="11">
        <v>87</v>
      </c>
      <c r="D69" s="11">
        <v>94</v>
      </c>
      <c r="E69" s="11">
        <v>94.9</v>
      </c>
      <c r="F69" s="42">
        <v>23.3</v>
      </c>
      <c r="G69" s="42">
        <v>67</v>
      </c>
    </row>
    <row r="70" spans="1:7" ht="15.75" x14ac:dyDescent="0.25">
      <c r="A70" s="2" t="s">
        <v>10</v>
      </c>
      <c r="B70" s="3" t="s">
        <v>93</v>
      </c>
      <c r="C70" s="12">
        <v>94.8</v>
      </c>
      <c r="D70" s="12">
        <v>94.8</v>
      </c>
      <c r="E70" s="12">
        <v>94.8</v>
      </c>
      <c r="F70" s="12">
        <v>54</v>
      </c>
      <c r="G70" s="22">
        <v>72.7</v>
      </c>
    </row>
    <row r="71" spans="1:7" ht="15.75" x14ac:dyDescent="0.25">
      <c r="A71" s="2" t="s">
        <v>53</v>
      </c>
      <c r="B71" s="3" t="s">
        <v>93</v>
      </c>
      <c r="C71" s="12">
        <v>94</v>
      </c>
      <c r="D71" s="12">
        <v>94.5</v>
      </c>
      <c r="E71" s="12">
        <v>94.5</v>
      </c>
      <c r="F71" s="12">
        <v>58.1</v>
      </c>
      <c r="G71" s="22">
        <v>75</v>
      </c>
    </row>
    <row r="72" spans="1:7" ht="15.75" x14ac:dyDescent="0.25">
      <c r="A72" s="2" t="s">
        <v>75</v>
      </c>
      <c r="B72" s="3" t="s">
        <v>96</v>
      </c>
      <c r="C72" s="48">
        <v>92.5</v>
      </c>
      <c r="D72" s="48">
        <v>92.5</v>
      </c>
      <c r="E72" s="48">
        <v>92.5</v>
      </c>
      <c r="F72" s="48">
        <v>60.3</v>
      </c>
      <c r="G72" s="22">
        <v>30</v>
      </c>
    </row>
    <row r="73" spans="1:7" ht="15.75" x14ac:dyDescent="0.25">
      <c r="A73" s="2" t="s">
        <v>82</v>
      </c>
      <c r="B73" s="3" t="s">
        <v>94</v>
      </c>
      <c r="C73" s="12">
        <v>35</v>
      </c>
      <c r="D73" s="12">
        <v>89.7</v>
      </c>
      <c r="E73" s="12">
        <v>92.45</v>
      </c>
      <c r="F73" s="12" t="s">
        <v>148</v>
      </c>
      <c r="G73" s="12" t="s">
        <v>148</v>
      </c>
    </row>
    <row r="74" spans="1:7" ht="15.75" x14ac:dyDescent="0.25">
      <c r="A74" s="2" t="s">
        <v>7</v>
      </c>
      <c r="B74" s="3" t="s">
        <v>91</v>
      </c>
      <c r="C74" s="12">
        <v>90</v>
      </c>
      <c r="D74" s="12">
        <v>90.5</v>
      </c>
      <c r="E74" s="11">
        <v>92</v>
      </c>
      <c r="F74" s="12">
        <v>62.7</v>
      </c>
      <c r="G74" s="12">
        <v>80</v>
      </c>
    </row>
    <row r="75" spans="1:7" ht="15.75" x14ac:dyDescent="0.25">
      <c r="A75" s="2" t="s">
        <v>13</v>
      </c>
      <c r="B75" s="3" t="s">
        <v>93</v>
      </c>
      <c r="C75" s="48">
        <v>89.7</v>
      </c>
      <c r="D75" s="11">
        <v>91</v>
      </c>
      <c r="E75" s="11">
        <v>91.3</v>
      </c>
      <c r="F75" s="11" t="s">
        <v>147</v>
      </c>
      <c r="G75" s="11">
        <v>66.7</v>
      </c>
    </row>
    <row r="76" spans="1:7" ht="15.75" x14ac:dyDescent="0.25">
      <c r="A76" s="2" t="s">
        <v>56</v>
      </c>
      <c r="B76" s="3" t="s">
        <v>90</v>
      </c>
      <c r="C76" s="48">
        <v>90.5</v>
      </c>
      <c r="D76" s="48">
        <v>91</v>
      </c>
      <c r="E76" s="22">
        <v>91</v>
      </c>
      <c r="F76" s="70">
        <v>34.700000000000003</v>
      </c>
      <c r="G76" s="12">
        <v>85.8</v>
      </c>
    </row>
    <row r="77" spans="1:7" ht="15.75" x14ac:dyDescent="0.25">
      <c r="A77" s="2" t="s">
        <v>63</v>
      </c>
      <c r="B77" s="3" t="s">
        <v>90</v>
      </c>
      <c r="C77" s="12">
        <v>96.9</v>
      </c>
      <c r="D77" s="12">
        <v>83</v>
      </c>
      <c r="E77" s="12">
        <v>90.7</v>
      </c>
      <c r="F77" s="12" t="s">
        <v>145</v>
      </c>
      <c r="G77" s="12" t="s">
        <v>145</v>
      </c>
    </row>
    <row r="78" spans="1:7" ht="15.75" x14ac:dyDescent="0.25">
      <c r="A78" s="2" t="s">
        <v>79</v>
      </c>
      <c r="B78" s="3" t="s">
        <v>89</v>
      </c>
      <c r="C78" s="12">
        <v>88</v>
      </c>
      <c r="D78" s="12">
        <v>90</v>
      </c>
      <c r="E78" s="12">
        <v>90</v>
      </c>
      <c r="F78" s="12">
        <v>34.5</v>
      </c>
      <c r="G78" s="11" t="s">
        <v>148</v>
      </c>
    </row>
    <row r="79" spans="1:7" ht="15.75" x14ac:dyDescent="0.25">
      <c r="A79" s="2" t="s">
        <v>31</v>
      </c>
      <c r="B79" s="3" t="s">
        <v>92</v>
      </c>
      <c r="C79" s="12">
        <v>86.1</v>
      </c>
      <c r="D79" s="12">
        <v>84.3</v>
      </c>
      <c r="E79" s="12">
        <v>84.3</v>
      </c>
      <c r="F79" s="12" t="s">
        <v>148</v>
      </c>
      <c r="G79" s="48">
        <v>28.7</v>
      </c>
    </row>
    <row r="80" spans="1:7" ht="15.75" x14ac:dyDescent="0.25">
      <c r="A80" s="2" t="s">
        <v>27</v>
      </c>
      <c r="B80" s="3" t="s">
        <v>90</v>
      </c>
      <c r="C80" s="12">
        <v>87.9</v>
      </c>
      <c r="D80" s="12">
        <v>90</v>
      </c>
      <c r="E80" s="12">
        <v>83.8</v>
      </c>
      <c r="F80" s="12">
        <v>15.7</v>
      </c>
      <c r="G80" s="22">
        <v>92.8</v>
      </c>
    </row>
    <row r="81" spans="1:7" ht="15.75" x14ac:dyDescent="0.25">
      <c r="A81" s="2" t="s">
        <v>85</v>
      </c>
      <c r="B81" s="3" t="s">
        <v>90</v>
      </c>
      <c r="C81" s="12">
        <v>75</v>
      </c>
      <c r="D81" s="12">
        <v>76.5</v>
      </c>
      <c r="E81" s="12">
        <v>83.33</v>
      </c>
      <c r="F81" s="55">
        <v>36.200000000000003</v>
      </c>
      <c r="G81" s="55">
        <v>41.7</v>
      </c>
    </row>
    <row r="82" spans="1:7" ht="15.75" x14ac:dyDescent="0.25">
      <c r="A82" s="2" t="s">
        <v>69</v>
      </c>
      <c r="B82" s="3" t="s">
        <v>93</v>
      </c>
      <c r="C82" s="12">
        <v>82.9</v>
      </c>
      <c r="D82" s="12">
        <v>82.95</v>
      </c>
      <c r="E82" s="12">
        <v>82.95</v>
      </c>
      <c r="F82" s="72">
        <v>31.2</v>
      </c>
      <c r="G82" s="72">
        <v>60.4</v>
      </c>
    </row>
    <row r="83" spans="1:7" ht="15.75" x14ac:dyDescent="0.25">
      <c r="A83" s="2" t="s">
        <v>71</v>
      </c>
      <c r="B83" s="3" t="s">
        <v>93</v>
      </c>
      <c r="C83" s="12">
        <v>83</v>
      </c>
      <c r="D83" s="12">
        <v>84</v>
      </c>
      <c r="E83" s="12">
        <v>82</v>
      </c>
      <c r="F83" s="12">
        <v>20</v>
      </c>
      <c r="G83" s="12">
        <v>68</v>
      </c>
    </row>
    <row r="84" spans="1:7" ht="15.75" x14ac:dyDescent="0.25">
      <c r="A84" s="2" t="s">
        <v>60</v>
      </c>
      <c r="B84" s="3" t="s">
        <v>92</v>
      </c>
      <c r="C84" s="24">
        <v>79.5</v>
      </c>
      <c r="D84" s="24">
        <v>79.599999999999994</v>
      </c>
      <c r="E84" s="24">
        <v>81.900000000000006</v>
      </c>
      <c r="F84" s="24" t="s">
        <v>145</v>
      </c>
      <c r="G84" s="24">
        <v>26.1</v>
      </c>
    </row>
    <row r="85" spans="1:7" ht="15.75" x14ac:dyDescent="0.25">
      <c r="A85" s="2" t="s">
        <v>67</v>
      </c>
      <c r="B85" s="3" t="s">
        <v>93</v>
      </c>
      <c r="C85" s="46">
        <v>80.599999999999994</v>
      </c>
      <c r="D85" s="12">
        <v>80.8</v>
      </c>
      <c r="E85" s="12">
        <v>80.8</v>
      </c>
      <c r="F85" s="48">
        <v>8.3000000000000007</v>
      </c>
      <c r="G85" s="12" t="s">
        <v>145</v>
      </c>
    </row>
    <row r="86" spans="1:7" ht="15.75" x14ac:dyDescent="0.25">
      <c r="A86" s="2" t="s">
        <v>33</v>
      </c>
      <c r="B86" s="3" t="s">
        <v>93</v>
      </c>
      <c r="C86" s="12">
        <v>75.099999999999994</v>
      </c>
      <c r="D86" s="12">
        <v>76</v>
      </c>
      <c r="E86" s="12">
        <v>76</v>
      </c>
      <c r="F86" s="12">
        <v>59</v>
      </c>
      <c r="G86" s="12">
        <v>98.6</v>
      </c>
    </row>
    <row r="87" spans="1:7" ht="15.75" x14ac:dyDescent="0.25">
      <c r="A87" s="2" t="s">
        <v>21</v>
      </c>
      <c r="B87" s="3" t="s">
        <v>94</v>
      </c>
      <c r="C87" s="12">
        <v>35</v>
      </c>
      <c r="D87" s="12">
        <v>65</v>
      </c>
      <c r="E87" s="12">
        <v>35</v>
      </c>
      <c r="F87" s="12">
        <v>16.670000000000002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68" activePane="bottomLeft" state="frozen"/>
      <selection pane="bottomLeft" activeCell="E22" sqref="E22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4" style="59" customWidth="1"/>
    <col min="4" max="4" width="11.7109375" style="59" customWidth="1"/>
    <col min="5" max="5" width="17" style="59" customWidth="1"/>
    <col min="6" max="6" width="19.42578125" style="59" customWidth="1"/>
    <col min="7" max="7" width="15.140625" style="59" customWidth="1"/>
    <col min="8" max="16384" width="9.140625" style="59"/>
  </cols>
  <sheetData>
    <row r="1" spans="1:7" ht="60" customHeight="1" x14ac:dyDescent="0.25">
      <c r="A1" s="124" t="s">
        <v>111</v>
      </c>
      <c r="B1" s="124"/>
      <c r="C1" s="124"/>
      <c r="D1" s="124"/>
      <c r="E1" s="124"/>
      <c r="F1" s="124"/>
      <c r="G1" s="124"/>
    </row>
    <row r="2" spans="1:7" s="62" customFormat="1" ht="153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11</v>
      </c>
      <c r="B3" s="12" t="s">
        <v>93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25</v>
      </c>
      <c r="B4" s="12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29</v>
      </c>
      <c r="B5" s="12" t="s">
        <v>91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2" t="s">
        <v>37</v>
      </c>
      <c r="B6" s="12" t="s">
        <v>96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2" t="s">
        <v>42</v>
      </c>
      <c r="B7" s="12" t="s">
        <v>92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2" t="s">
        <v>45</v>
      </c>
      <c r="B8" s="12" t="s">
        <v>93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47</v>
      </c>
      <c r="B9" s="12" t="s">
        <v>91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2" t="s">
        <v>50</v>
      </c>
      <c r="B10" s="12" t="s">
        <v>89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2" t="s">
        <v>52</v>
      </c>
      <c r="B11" s="12" t="s">
        <v>92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2" t="s">
        <v>53</v>
      </c>
      <c r="B12" s="12" t="s">
        <v>93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15.75" x14ac:dyDescent="0.25">
      <c r="A13" s="2" t="s">
        <v>54</v>
      </c>
      <c r="B13" s="12" t="s">
        <v>92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2" t="s">
        <v>55</v>
      </c>
      <c r="B14" s="12" t="s">
        <v>92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2" t="s">
        <v>60</v>
      </c>
      <c r="B15" s="12" t="s">
        <v>92</v>
      </c>
      <c r="C15" s="12" t="s">
        <v>145</v>
      </c>
      <c r="D15" s="12" t="s">
        <v>145</v>
      </c>
      <c r="E15" s="24" t="s">
        <v>145</v>
      </c>
      <c r="F15" s="24" t="s">
        <v>145</v>
      </c>
      <c r="G15" s="12" t="s">
        <v>145</v>
      </c>
    </row>
    <row r="16" spans="1:7" ht="30" x14ac:dyDescent="0.25">
      <c r="A16" s="2" t="s">
        <v>66</v>
      </c>
      <c r="B16" s="12" t="s">
        <v>94</v>
      </c>
      <c r="C16" s="23" t="s">
        <v>145</v>
      </c>
      <c r="D16" s="23" t="s">
        <v>145</v>
      </c>
      <c r="E16" s="23" t="s">
        <v>145</v>
      </c>
      <c r="F16" s="23" t="s">
        <v>145</v>
      </c>
      <c r="G16" s="23" t="s">
        <v>145</v>
      </c>
    </row>
    <row r="17" spans="1:7" ht="15.75" x14ac:dyDescent="0.25">
      <c r="A17" s="2" t="s">
        <v>67</v>
      </c>
      <c r="B17" s="12" t="s">
        <v>93</v>
      </c>
      <c r="C17" s="23" t="s">
        <v>145</v>
      </c>
      <c r="D17" s="23" t="s">
        <v>145</v>
      </c>
      <c r="E17" s="23" t="s">
        <v>145</v>
      </c>
      <c r="F17" s="23" t="s">
        <v>145</v>
      </c>
      <c r="G17" s="23" t="s">
        <v>145</v>
      </c>
    </row>
    <row r="18" spans="1:7" ht="15.75" x14ac:dyDescent="0.25">
      <c r="A18" s="2" t="s">
        <v>72</v>
      </c>
      <c r="B18" s="12" t="s">
        <v>89</v>
      </c>
      <c r="C18" s="12" t="s">
        <v>145</v>
      </c>
      <c r="D18" s="12" t="s">
        <v>145</v>
      </c>
      <c r="E18" s="12" t="s">
        <v>145</v>
      </c>
      <c r="F18" s="12" t="s">
        <v>145</v>
      </c>
      <c r="G18" s="12" t="s">
        <v>145</v>
      </c>
    </row>
    <row r="19" spans="1:7" ht="15.75" x14ac:dyDescent="0.25">
      <c r="A19" s="2" t="s">
        <v>77</v>
      </c>
      <c r="B19" s="12" t="s">
        <v>92</v>
      </c>
      <c r="C19" s="12" t="s">
        <v>145</v>
      </c>
      <c r="D19" s="12" t="s">
        <v>145</v>
      </c>
      <c r="E19" s="12" t="s">
        <v>145</v>
      </c>
      <c r="F19" s="12" t="s">
        <v>145</v>
      </c>
      <c r="G19" s="12" t="s">
        <v>145</v>
      </c>
    </row>
    <row r="20" spans="1:7" ht="15.75" x14ac:dyDescent="0.25">
      <c r="A20" s="2" t="s">
        <v>81</v>
      </c>
      <c r="B20" s="12" t="s">
        <v>96</v>
      </c>
      <c r="C20" s="12" t="s">
        <v>145</v>
      </c>
      <c r="D20" s="12" t="s">
        <v>145</v>
      </c>
      <c r="E20" s="12" t="s">
        <v>145</v>
      </c>
      <c r="F20" s="12" t="s">
        <v>145</v>
      </c>
      <c r="G20" s="12" t="s">
        <v>145</v>
      </c>
    </row>
    <row r="21" spans="1:7" ht="30" x14ac:dyDescent="0.25">
      <c r="A21" s="2" t="s">
        <v>84</v>
      </c>
      <c r="B21" s="12" t="s">
        <v>90</v>
      </c>
      <c r="C21" s="12" t="s">
        <v>145</v>
      </c>
      <c r="D21" s="12" t="s">
        <v>145</v>
      </c>
      <c r="E21" s="12" t="s">
        <v>145</v>
      </c>
      <c r="F21" s="12" t="s">
        <v>145</v>
      </c>
      <c r="G21" s="12" t="s">
        <v>145</v>
      </c>
    </row>
    <row r="22" spans="1:7" ht="15.75" x14ac:dyDescent="0.25">
      <c r="A22" s="4" t="s">
        <v>4</v>
      </c>
      <c r="B22" s="12" t="s">
        <v>89</v>
      </c>
      <c r="C22" s="12">
        <v>100</v>
      </c>
      <c r="D22" s="12">
        <v>100</v>
      </c>
      <c r="E22" s="12">
        <v>100</v>
      </c>
      <c r="F22" s="12">
        <v>37.700000000000003</v>
      </c>
      <c r="G22" s="22">
        <v>66.7</v>
      </c>
    </row>
    <row r="23" spans="1:7" ht="33.75" customHeight="1" x14ac:dyDescent="0.25">
      <c r="A23" s="2" t="s">
        <v>5</v>
      </c>
      <c r="B23" s="12" t="s">
        <v>89</v>
      </c>
      <c r="C23" s="12">
        <v>100</v>
      </c>
      <c r="D23" s="12">
        <v>100</v>
      </c>
      <c r="E23" s="12">
        <v>100</v>
      </c>
      <c r="F23" s="12">
        <v>47.9</v>
      </c>
      <c r="G23" s="12">
        <v>44.5</v>
      </c>
    </row>
    <row r="24" spans="1:7" ht="15.75" x14ac:dyDescent="0.25">
      <c r="A24" s="2" t="s">
        <v>6</v>
      </c>
      <c r="B24" s="12" t="s">
        <v>90</v>
      </c>
      <c r="C24" s="12">
        <v>100</v>
      </c>
      <c r="D24" s="12">
        <v>100</v>
      </c>
      <c r="E24" s="12">
        <v>100</v>
      </c>
      <c r="F24" s="12">
        <v>28.9</v>
      </c>
      <c r="G24" s="22">
        <v>24.3</v>
      </c>
    </row>
    <row r="25" spans="1:7" ht="15.75" x14ac:dyDescent="0.25">
      <c r="A25" s="2" t="s">
        <v>8</v>
      </c>
      <c r="B25" s="12" t="s">
        <v>88</v>
      </c>
      <c r="C25" s="12">
        <v>100</v>
      </c>
      <c r="D25" s="12">
        <v>100</v>
      </c>
      <c r="E25" s="12">
        <v>100</v>
      </c>
      <c r="F25" s="55">
        <v>32.5</v>
      </c>
      <c r="G25" s="39">
        <v>37.5</v>
      </c>
    </row>
    <row r="26" spans="1:7" ht="30" x14ac:dyDescent="0.25">
      <c r="A26" s="2" t="s">
        <v>9</v>
      </c>
      <c r="B26" s="12" t="s">
        <v>92</v>
      </c>
      <c r="C26" s="11">
        <v>100</v>
      </c>
      <c r="D26" s="11">
        <v>100</v>
      </c>
      <c r="E26" s="11">
        <v>100</v>
      </c>
      <c r="F26" s="23">
        <v>64.7</v>
      </c>
      <c r="G26" s="23">
        <v>67.599999999999994</v>
      </c>
    </row>
    <row r="27" spans="1:7" ht="15.75" x14ac:dyDescent="0.25">
      <c r="A27" s="2" t="s">
        <v>10</v>
      </c>
      <c r="B27" s="12" t="s">
        <v>93</v>
      </c>
      <c r="C27" s="12">
        <v>100</v>
      </c>
      <c r="D27" s="12">
        <v>100</v>
      </c>
      <c r="E27" s="12">
        <v>100</v>
      </c>
      <c r="F27" s="12">
        <v>62.8</v>
      </c>
      <c r="G27" s="22">
        <v>60</v>
      </c>
    </row>
    <row r="28" spans="1:7" ht="31.5" x14ac:dyDescent="0.25">
      <c r="A28" s="2" t="s">
        <v>12</v>
      </c>
      <c r="B28" s="12" t="s">
        <v>90</v>
      </c>
      <c r="C28" s="24">
        <v>100</v>
      </c>
      <c r="D28" s="24">
        <v>100</v>
      </c>
      <c r="E28" s="38">
        <v>100</v>
      </c>
      <c r="F28" s="12">
        <v>26.1</v>
      </c>
      <c r="G28" s="12" t="s">
        <v>146</v>
      </c>
    </row>
    <row r="29" spans="1:7" ht="15.75" x14ac:dyDescent="0.25">
      <c r="A29" s="2" t="s">
        <v>13</v>
      </c>
      <c r="B29" s="12" t="s">
        <v>93</v>
      </c>
      <c r="C29" s="12">
        <v>100</v>
      </c>
      <c r="D29" s="12">
        <v>100</v>
      </c>
      <c r="E29" s="12">
        <v>100</v>
      </c>
      <c r="F29" s="11">
        <v>40.4</v>
      </c>
      <c r="G29" s="11">
        <v>78.900000000000006</v>
      </c>
    </row>
    <row r="30" spans="1:7" ht="15.75" x14ac:dyDescent="0.25">
      <c r="A30" s="2" t="s">
        <v>14</v>
      </c>
      <c r="B30" s="12" t="s">
        <v>88</v>
      </c>
      <c r="C30" s="12">
        <v>97.04</v>
      </c>
      <c r="D30" s="12">
        <v>97.04</v>
      </c>
      <c r="E30" s="12">
        <v>100</v>
      </c>
      <c r="F30" s="12">
        <v>49.7</v>
      </c>
      <c r="G30" s="22">
        <v>33.299999999999997</v>
      </c>
    </row>
    <row r="31" spans="1:7" ht="15.75" x14ac:dyDescent="0.25">
      <c r="A31" s="2" t="s">
        <v>16</v>
      </c>
      <c r="B31" s="12" t="s">
        <v>93</v>
      </c>
      <c r="C31" s="12">
        <v>100</v>
      </c>
      <c r="D31" s="12">
        <v>100</v>
      </c>
      <c r="E31" s="12">
        <v>100</v>
      </c>
      <c r="F31" s="12">
        <v>80.900000000000006</v>
      </c>
      <c r="G31" s="12">
        <v>90.1</v>
      </c>
    </row>
    <row r="32" spans="1:7" ht="15.75" x14ac:dyDescent="0.25">
      <c r="A32" s="2" t="s">
        <v>17</v>
      </c>
      <c r="B32" s="12" t="s">
        <v>94</v>
      </c>
      <c r="C32" s="7">
        <v>100</v>
      </c>
      <c r="D32" s="7">
        <v>100</v>
      </c>
      <c r="E32" s="7">
        <v>100</v>
      </c>
      <c r="F32" s="7">
        <v>47.3</v>
      </c>
      <c r="G32" s="7" t="s">
        <v>148</v>
      </c>
    </row>
    <row r="33" spans="1:7" ht="30" x14ac:dyDescent="0.25">
      <c r="A33" s="2" t="s">
        <v>18</v>
      </c>
      <c r="B33" s="12" t="s">
        <v>90</v>
      </c>
      <c r="C33" s="12">
        <v>100</v>
      </c>
      <c r="D33" s="12">
        <v>100</v>
      </c>
      <c r="E33" s="12">
        <v>100</v>
      </c>
      <c r="F33" s="12">
        <v>19.100000000000001</v>
      </c>
      <c r="G33" s="22">
        <v>46</v>
      </c>
    </row>
    <row r="34" spans="1:7" ht="15.75" x14ac:dyDescent="0.25">
      <c r="A34" s="2" t="s">
        <v>19</v>
      </c>
      <c r="B34" s="12" t="s">
        <v>90</v>
      </c>
      <c r="C34" s="12">
        <v>100</v>
      </c>
      <c r="D34" s="12">
        <v>100</v>
      </c>
      <c r="E34" s="12">
        <v>100</v>
      </c>
      <c r="F34" s="39" t="s">
        <v>148</v>
      </c>
      <c r="G34" s="39" t="s">
        <v>148</v>
      </c>
    </row>
    <row r="35" spans="1:7" ht="15.75" x14ac:dyDescent="0.25">
      <c r="A35" s="2" t="s">
        <v>20</v>
      </c>
      <c r="B35" s="12" t="s">
        <v>93</v>
      </c>
      <c r="C35" s="48">
        <v>100</v>
      </c>
      <c r="D35" s="48">
        <v>100</v>
      </c>
      <c r="E35" s="48">
        <v>100</v>
      </c>
      <c r="F35" s="48">
        <v>46.2</v>
      </c>
      <c r="G35" s="48">
        <v>54.3</v>
      </c>
    </row>
    <row r="36" spans="1:7" ht="30" x14ac:dyDescent="0.25">
      <c r="A36" s="2" t="s">
        <v>23</v>
      </c>
      <c r="B36" s="12" t="s">
        <v>94</v>
      </c>
      <c r="C36" s="12">
        <v>86</v>
      </c>
      <c r="D36" s="12">
        <v>87</v>
      </c>
      <c r="E36" s="12">
        <v>100</v>
      </c>
      <c r="F36" s="23">
        <v>44.4</v>
      </c>
      <c r="G36" s="23">
        <v>54.7</v>
      </c>
    </row>
    <row r="37" spans="1:7" ht="15.75" x14ac:dyDescent="0.25">
      <c r="A37" s="2" t="s">
        <v>24</v>
      </c>
      <c r="B37" s="12" t="s">
        <v>91</v>
      </c>
      <c r="C37" s="12">
        <v>100</v>
      </c>
      <c r="D37" s="12">
        <v>100</v>
      </c>
      <c r="E37" s="12">
        <v>100</v>
      </c>
      <c r="F37" s="67">
        <v>37.9</v>
      </c>
      <c r="G37" s="12">
        <v>50</v>
      </c>
    </row>
    <row r="38" spans="1:7" ht="15.75" x14ac:dyDescent="0.25">
      <c r="A38" s="2" t="s">
        <v>26</v>
      </c>
      <c r="B38" s="12" t="s">
        <v>93</v>
      </c>
      <c r="C38" s="11">
        <v>100</v>
      </c>
      <c r="D38" s="11">
        <v>100</v>
      </c>
      <c r="E38" s="11">
        <v>100</v>
      </c>
      <c r="F38" s="11">
        <v>52.05</v>
      </c>
      <c r="G38" s="44">
        <v>80</v>
      </c>
    </row>
    <row r="39" spans="1:7" ht="15.75" x14ac:dyDescent="0.25">
      <c r="A39" s="2" t="s">
        <v>27</v>
      </c>
      <c r="B39" s="12" t="s">
        <v>90</v>
      </c>
      <c r="C39" s="12">
        <v>88</v>
      </c>
      <c r="D39" s="12">
        <v>89</v>
      </c>
      <c r="E39" s="12">
        <v>100</v>
      </c>
      <c r="F39" s="12">
        <v>28.5</v>
      </c>
      <c r="G39" s="22">
        <v>80</v>
      </c>
    </row>
    <row r="40" spans="1:7" ht="30" x14ac:dyDescent="0.25">
      <c r="A40" s="2" t="s">
        <v>28</v>
      </c>
      <c r="B40" s="12" t="s">
        <v>94</v>
      </c>
      <c r="C40" s="12">
        <v>100</v>
      </c>
      <c r="D40" s="12">
        <v>100</v>
      </c>
      <c r="E40" s="12">
        <v>100</v>
      </c>
      <c r="F40" s="12">
        <v>49</v>
      </c>
      <c r="G40" s="22">
        <v>51</v>
      </c>
    </row>
    <row r="41" spans="1:7" ht="15.75" x14ac:dyDescent="0.25">
      <c r="A41" s="2" t="s">
        <v>30</v>
      </c>
      <c r="B41" s="12" t="s">
        <v>89</v>
      </c>
      <c r="C41" s="12">
        <v>100</v>
      </c>
      <c r="D41" s="12">
        <v>100</v>
      </c>
      <c r="E41" s="12">
        <v>100</v>
      </c>
      <c r="F41" s="12">
        <v>73.8</v>
      </c>
      <c r="G41" s="22">
        <v>54.5</v>
      </c>
    </row>
    <row r="42" spans="1:7" ht="15.75" x14ac:dyDescent="0.25">
      <c r="A42" s="2" t="s">
        <v>31</v>
      </c>
      <c r="B42" s="12" t="s">
        <v>92</v>
      </c>
      <c r="C42" s="12">
        <v>100</v>
      </c>
      <c r="D42" s="12">
        <v>100</v>
      </c>
      <c r="E42" s="12">
        <v>100</v>
      </c>
      <c r="F42" s="48">
        <v>51.4</v>
      </c>
      <c r="G42" s="48">
        <v>40.6</v>
      </c>
    </row>
    <row r="43" spans="1:7" ht="15.75" x14ac:dyDescent="0.25">
      <c r="A43" s="2" t="s">
        <v>32</v>
      </c>
      <c r="B43" s="12" t="s">
        <v>91</v>
      </c>
      <c r="C43" s="24">
        <v>100</v>
      </c>
      <c r="D43" s="24">
        <v>100</v>
      </c>
      <c r="E43" s="24">
        <v>100</v>
      </c>
      <c r="F43" s="49">
        <f>(49.11+30.18+46.58)/3</f>
        <v>41.956666666666663</v>
      </c>
      <c r="G43" s="68">
        <v>90</v>
      </c>
    </row>
    <row r="44" spans="1:7" ht="15.75" x14ac:dyDescent="0.25">
      <c r="A44" s="2" t="s">
        <v>33</v>
      </c>
      <c r="B44" s="12" t="s">
        <v>93</v>
      </c>
      <c r="C44" s="12">
        <v>100</v>
      </c>
      <c r="D44" s="12">
        <v>100</v>
      </c>
      <c r="E44" s="12">
        <v>100</v>
      </c>
      <c r="F44" s="12">
        <v>51.3</v>
      </c>
      <c r="G44" s="12">
        <v>99.8</v>
      </c>
    </row>
    <row r="45" spans="1:7" ht="15.75" x14ac:dyDescent="0.25">
      <c r="A45" s="2" t="s">
        <v>34</v>
      </c>
      <c r="B45" s="12" t="s">
        <v>88</v>
      </c>
      <c r="C45" s="12">
        <v>100</v>
      </c>
      <c r="D45" s="12">
        <v>100</v>
      </c>
      <c r="E45" s="12">
        <v>100</v>
      </c>
      <c r="F45" s="12">
        <v>82.4</v>
      </c>
      <c r="G45" s="22">
        <v>94.81</v>
      </c>
    </row>
    <row r="46" spans="1:7" ht="15.75" x14ac:dyDescent="0.25">
      <c r="A46" s="2" t="s">
        <v>36</v>
      </c>
      <c r="B46" s="12" t="s">
        <v>95</v>
      </c>
      <c r="C46" s="48">
        <v>100</v>
      </c>
      <c r="D46" s="48">
        <v>100</v>
      </c>
      <c r="E46" s="48">
        <v>100</v>
      </c>
      <c r="F46" s="48">
        <v>22</v>
      </c>
      <c r="G46" s="48">
        <v>64.5</v>
      </c>
    </row>
    <row r="47" spans="1:7" ht="15.75" x14ac:dyDescent="0.25">
      <c r="A47" s="2" t="s">
        <v>38</v>
      </c>
      <c r="B47" s="12" t="s">
        <v>93</v>
      </c>
      <c r="C47" s="24">
        <v>100</v>
      </c>
      <c r="D47" s="24">
        <v>100</v>
      </c>
      <c r="E47" s="24">
        <v>100</v>
      </c>
      <c r="F47" s="24">
        <v>17.5</v>
      </c>
      <c r="G47" s="22">
        <v>60.5</v>
      </c>
    </row>
    <row r="48" spans="1:7" ht="15.75" x14ac:dyDescent="0.25">
      <c r="A48" s="2" t="s">
        <v>40</v>
      </c>
      <c r="B48" s="12" t="s">
        <v>93</v>
      </c>
      <c r="C48" s="12">
        <v>100</v>
      </c>
      <c r="D48" s="12">
        <v>100</v>
      </c>
      <c r="E48" s="12">
        <v>100</v>
      </c>
      <c r="F48" s="12">
        <v>33.700000000000003</v>
      </c>
      <c r="G48" s="12" t="s">
        <v>148</v>
      </c>
    </row>
    <row r="49" spans="1:7" ht="15.75" x14ac:dyDescent="0.25">
      <c r="A49" s="2" t="s">
        <v>41</v>
      </c>
      <c r="B49" s="12" t="s">
        <v>90</v>
      </c>
      <c r="C49" s="11">
        <v>100</v>
      </c>
      <c r="D49" s="11">
        <v>100</v>
      </c>
      <c r="E49" s="11">
        <v>100</v>
      </c>
      <c r="F49" s="42">
        <v>18.100000000000001</v>
      </c>
      <c r="G49" s="42">
        <v>67</v>
      </c>
    </row>
    <row r="50" spans="1:7" ht="15.75" x14ac:dyDescent="0.25">
      <c r="A50" s="2" t="s">
        <v>43</v>
      </c>
      <c r="B50" s="12" t="s">
        <v>92</v>
      </c>
      <c r="C50" s="48">
        <v>100</v>
      </c>
      <c r="D50" s="48">
        <v>100</v>
      </c>
      <c r="E50" s="48">
        <v>100</v>
      </c>
      <c r="F50" s="48">
        <v>51.6</v>
      </c>
      <c r="G50" s="48">
        <v>87.5</v>
      </c>
    </row>
    <row r="51" spans="1:7" ht="15.75" x14ac:dyDescent="0.25">
      <c r="A51" s="2" t="s">
        <v>44</v>
      </c>
      <c r="B51" s="12" t="s">
        <v>93</v>
      </c>
      <c r="C51" s="12">
        <v>100</v>
      </c>
      <c r="D51" s="12">
        <v>100</v>
      </c>
      <c r="E51" s="12">
        <v>100</v>
      </c>
      <c r="F51" s="102">
        <v>53.508235294117597</v>
      </c>
      <c r="G51" s="103">
        <v>80.676000000000002</v>
      </c>
    </row>
    <row r="52" spans="1:7" ht="15.75" x14ac:dyDescent="0.25">
      <c r="A52" s="2" t="s">
        <v>48</v>
      </c>
      <c r="B52" s="12" t="s">
        <v>92</v>
      </c>
      <c r="C52" s="48">
        <v>100</v>
      </c>
      <c r="D52" s="12">
        <v>100</v>
      </c>
      <c r="E52" s="12">
        <v>100</v>
      </c>
      <c r="F52" s="12">
        <v>30.1</v>
      </c>
      <c r="G52" s="12">
        <v>73</v>
      </c>
    </row>
    <row r="53" spans="1:7" ht="15.75" x14ac:dyDescent="0.25">
      <c r="A53" s="2" t="s">
        <v>49</v>
      </c>
      <c r="B53" s="12" t="s">
        <v>91</v>
      </c>
      <c r="C53" s="12">
        <v>100</v>
      </c>
      <c r="D53" s="12">
        <v>100</v>
      </c>
      <c r="E53" s="12">
        <v>100</v>
      </c>
      <c r="F53" s="12">
        <v>41.9</v>
      </c>
      <c r="G53" s="22">
        <v>61.5</v>
      </c>
    </row>
    <row r="54" spans="1:7" ht="15.75" x14ac:dyDescent="0.25">
      <c r="A54" s="2" t="s">
        <v>51</v>
      </c>
      <c r="B54" s="12" t="s">
        <v>89</v>
      </c>
      <c r="C54" s="11">
        <v>100</v>
      </c>
      <c r="D54" s="11">
        <v>100</v>
      </c>
      <c r="E54" s="44">
        <v>100</v>
      </c>
      <c r="F54" s="39">
        <v>37</v>
      </c>
      <c r="G54" s="39">
        <v>43.1</v>
      </c>
    </row>
    <row r="55" spans="1:7" ht="15.75" x14ac:dyDescent="0.25">
      <c r="A55" s="2" t="s">
        <v>56</v>
      </c>
      <c r="B55" s="12" t="s">
        <v>90</v>
      </c>
      <c r="C55" s="48">
        <v>100</v>
      </c>
      <c r="D55" s="48">
        <v>100</v>
      </c>
      <c r="E55" s="48">
        <v>100</v>
      </c>
      <c r="F55" s="70">
        <v>41.5</v>
      </c>
      <c r="G55" s="12">
        <v>66.7</v>
      </c>
    </row>
    <row r="56" spans="1:7" ht="15.75" x14ac:dyDescent="0.25">
      <c r="A56" s="2" t="s">
        <v>57</v>
      </c>
      <c r="B56" s="12" t="s">
        <v>91</v>
      </c>
      <c r="C56" s="45">
        <v>100</v>
      </c>
      <c r="D56" s="45">
        <v>100</v>
      </c>
      <c r="E56" s="45">
        <v>100</v>
      </c>
      <c r="F56" s="71">
        <v>50</v>
      </c>
      <c r="G56" s="12" t="s">
        <v>148</v>
      </c>
    </row>
    <row r="57" spans="1:7" ht="15.75" x14ac:dyDescent="0.25">
      <c r="A57" s="2" t="s">
        <v>58</v>
      </c>
      <c r="B57" s="12" t="s">
        <v>88</v>
      </c>
      <c r="C57" s="23">
        <v>100</v>
      </c>
      <c r="D57" s="23">
        <v>100</v>
      </c>
      <c r="E57" s="23">
        <v>100</v>
      </c>
      <c r="F57" s="23">
        <v>33.799999999999997</v>
      </c>
      <c r="G57" s="58">
        <v>36.6</v>
      </c>
    </row>
    <row r="58" spans="1:7" ht="15.75" x14ac:dyDescent="0.25">
      <c r="A58" s="2" t="s">
        <v>59</v>
      </c>
      <c r="B58" s="12" t="s">
        <v>93</v>
      </c>
      <c r="C58" s="24">
        <v>100</v>
      </c>
      <c r="D58" s="24">
        <v>100</v>
      </c>
      <c r="E58" s="24">
        <v>100</v>
      </c>
      <c r="F58" s="12" t="s">
        <v>148</v>
      </c>
      <c r="G58" s="12" t="s">
        <v>148</v>
      </c>
    </row>
    <row r="59" spans="1:7" ht="15.75" x14ac:dyDescent="0.25">
      <c r="A59" s="2" t="s">
        <v>61</v>
      </c>
      <c r="B59" s="12" t="s">
        <v>91</v>
      </c>
      <c r="C59" s="24">
        <v>100</v>
      </c>
      <c r="D59" s="85">
        <v>100</v>
      </c>
      <c r="E59" s="48">
        <v>100</v>
      </c>
      <c r="F59" s="39">
        <v>32.200000000000003</v>
      </c>
      <c r="G59" s="39">
        <v>35</v>
      </c>
    </row>
    <row r="60" spans="1:7" ht="15.75" x14ac:dyDescent="0.25">
      <c r="A60" s="2" t="s">
        <v>62</v>
      </c>
      <c r="B60" s="12" t="s">
        <v>92</v>
      </c>
      <c r="C60" s="39">
        <v>100</v>
      </c>
      <c r="D60" s="39">
        <v>100</v>
      </c>
      <c r="E60" s="39">
        <v>100</v>
      </c>
      <c r="F60" s="12">
        <v>21.3</v>
      </c>
      <c r="G60" s="12">
        <v>36.4</v>
      </c>
    </row>
    <row r="61" spans="1:7" ht="15.75" x14ac:dyDescent="0.25">
      <c r="A61" s="2" t="s">
        <v>63</v>
      </c>
      <c r="B61" s="12" t="s">
        <v>90</v>
      </c>
      <c r="C61" s="12">
        <v>100</v>
      </c>
      <c r="D61" s="12">
        <v>95</v>
      </c>
      <c r="E61" s="12">
        <v>100</v>
      </c>
      <c r="F61" s="12" t="s">
        <v>148</v>
      </c>
      <c r="G61" s="12" t="s">
        <v>148</v>
      </c>
    </row>
    <row r="62" spans="1:7" ht="15.75" x14ac:dyDescent="0.25">
      <c r="A62" s="2" t="s">
        <v>65</v>
      </c>
      <c r="B62" s="12" t="s">
        <v>88</v>
      </c>
      <c r="C62" s="12">
        <v>100</v>
      </c>
      <c r="D62" s="12">
        <v>100</v>
      </c>
      <c r="E62" s="12">
        <v>100</v>
      </c>
      <c r="F62" s="12">
        <v>46.77</v>
      </c>
      <c r="G62" s="12">
        <v>66.599999999999994</v>
      </c>
    </row>
    <row r="63" spans="1:7" ht="15.75" x14ac:dyDescent="0.25">
      <c r="A63" s="2" t="s">
        <v>68</v>
      </c>
      <c r="B63" s="12" t="s">
        <v>94</v>
      </c>
      <c r="C63" s="42">
        <v>100</v>
      </c>
      <c r="D63" s="42">
        <v>100</v>
      </c>
      <c r="E63" s="42">
        <v>100</v>
      </c>
      <c r="F63" s="42">
        <v>45</v>
      </c>
      <c r="G63" s="42">
        <v>88.46</v>
      </c>
    </row>
    <row r="64" spans="1:7" ht="15.75" x14ac:dyDescent="0.25">
      <c r="A64" s="2" t="s">
        <v>70</v>
      </c>
      <c r="B64" s="12" t="s">
        <v>92</v>
      </c>
      <c r="C64" s="23">
        <v>100</v>
      </c>
      <c r="D64" s="23">
        <v>100</v>
      </c>
      <c r="E64" s="23">
        <v>100</v>
      </c>
      <c r="F64" s="23">
        <v>73.2</v>
      </c>
      <c r="G64" s="12">
        <v>99</v>
      </c>
    </row>
    <row r="65" spans="1:7" ht="15.75" x14ac:dyDescent="0.25">
      <c r="A65" s="2" t="s">
        <v>71</v>
      </c>
      <c r="B65" s="12" t="s">
        <v>93</v>
      </c>
      <c r="C65" s="23">
        <v>97</v>
      </c>
      <c r="D65" s="23">
        <v>97.5</v>
      </c>
      <c r="E65" s="23">
        <v>100</v>
      </c>
      <c r="F65" s="23">
        <v>29</v>
      </c>
      <c r="G65" s="23">
        <v>68</v>
      </c>
    </row>
    <row r="66" spans="1:7" ht="15.75" x14ac:dyDescent="0.25">
      <c r="A66" s="2" t="s">
        <v>73</v>
      </c>
      <c r="B66" s="12" t="s">
        <v>93</v>
      </c>
      <c r="C66" s="23">
        <v>100</v>
      </c>
      <c r="D66" s="23">
        <v>100</v>
      </c>
      <c r="E66" s="23">
        <v>100</v>
      </c>
      <c r="F66" s="23">
        <v>42</v>
      </c>
      <c r="G66" s="23">
        <v>48</v>
      </c>
    </row>
    <row r="67" spans="1:7" ht="24.75" customHeight="1" x14ac:dyDescent="0.25">
      <c r="A67" s="2" t="s">
        <v>74</v>
      </c>
      <c r="B67" s="12" t="s">
        <v>89</v>
      </c>
      <c r="C67" s="23">
        <v>100</v>
      </c>
      <c r="D67" s="23">
        <v>100</v>
      </c>
      <c r="E67" s="23">
        <v>100</v>
      </c>
      <c r="F67" s="23" t="s">
        <v>148</v>
      </c>
      <c r="G67" s="23" t="s">
        <v>148</v>
      </c>
    </row>
    <row r="68" spans="1:7" ht="15.75" x14ac:dyDescent="0.25">
      <c r="A68" s="2" t="s">
        <v>75</v>
      </c>
      <c r="B68" s="12" t="s">
        <v>96</v>
      </c>
      <c r="C68" s="57">
        <v>100</v>
      </c>
      <c r="D68" s="57">
        <v>100</v>
      </c>
      <c r="E68" s="57">
        <v>100</v>
      </c>
      <c r="F68" s="57">
        <v>52.3</v>
      </c>
      <c r="G68" s="58">
        <v>43</v>
      </c>
    </row>
    <row r="69" spans="1:7" ht="15.75" x14ac:dyDescent="0.25">
      <c r="A69" s="2" t="s">
        <v>76</v>
      </c>
      <c r="B69" s="12" t="s">
        <v>92</v>
      </c>
      <c r="C69" s="12">
        <v>100</v>
      </c>
      <c r="D69" s="12">
        <v>100</v>
      </c>
      <c r="E69" s="12">
        <v>100</v>
      </c>
      <c r="F69" s="12">
        <v>64.900000000000006</v>
      </c>
      <c r="G69" s="12">
        <v>78.099999999999994</v>
      </c>
    </row>
    <row r="70" spans="1:7" ht="15.75" x14ac:dyDescent="0.25">
      <c r="A70" s="2" t="s">
        <v>78</v>
      </c>
      <c r="B70" s="12" t="s">
        <v>90</v>
      </c>
      <c r="C70" s="73">
        <v>100</v>
      </c>
      <c r="D70" s="73">
        <v>100</v>
      </c>
      <c r="E70" s="73">
        <v>100</v>
      </c>
      <c r="F70" s="23">
        <v>25</v>
      </c>
      <c r="G70" s="58">
        <v>100</v>
      </c>
    </row>
    <row r="71" spans="1:7" ht="15.75" x14ac:dyDescent="0.25">
      <c r="A71" s="2" t="s">
        <v>79</v>
      </c>
      <c r="B71" s="12" t="s">
        <v>89</v>
      </c>
      <c r="C71" s="12">
        <v>100</v>
      </c>
      <c r="D71" s="12">
        <v>100</v>
      </c>
      <c r="E71" s="12">
        <v>100</v>
      </c>
      <c r="F71" s="12">
        <v>38.1</v>
      </c>
      <c r="G71" s="22">
        <v>80</v>
      </c>
    </row>
    <row r="72" spans="1:7" ht="15.75" x14ac:dyDescent="0.25">
      <c r="A72" s="2" t="s">
        <v>83</v>
      </c>
      <c r="B72" s="12" t="s">
        <v>92</v>
      </c>
      <c r="C72" s="12">
        <v>100</v>
      </c>
      <c r="D72" s="12">
        <v>100</v>
      </c>
      <c r="E72" s="12">
        <v>100</v>
      </c>
      <c r="F72" s="12">
        <v>68</v>
      </c>
      <c r="G72" s="12">
        <v>62.7</v>
      </c>
    </row>
    <row r="73" spans="1:7" ht="30" x14ac:dyDescent="0.25">
      <c r="A73" s="2" t="s">
        <v>86</v>
      </c>
      <c r="B73" s="12" t="s">
        <v>96</v>
      </c>
      <c r="C73" s="12">
        <v>98</v>
      </c>
      <c r="D73" s="12">
        <v>98</v>
      </c>
      <c r="E73" s="12">
        <v>100</v>
      </c>
      <c r="F73" s="67">
        <v>34</v>
      </c>
      <c r="G73" s="22" t="s">
        <v>147</v>
      </c>
    </row>
    <row r="74" spans="1:7" ht="15.75" x14ac:dyDescent="0.25">
      <c r="A74" s="2" t="s">
        <v>87</v>
      </c>
      <c r="B74" s="12" t="s">
        <v>93</v>
      </c>
      <c r="C74" s="24">
        <v>100</v>
      </c>
      <c r="D74" s="24">
        <v>100</v>
      </c>
      <c r="E74" s="24">
        <v>100</v>
      </c>
      <c r="F74" s="24">
        <v>59.4</v>
      </c>
      <c r="G74" s="12">
        <v>55.9</v>
      </c>
    </row>
    <row r="75" spans="1:7" ht="15.75" x14ac:dyDescent="0.25">
      <c r="A75" s="2" t="s">
        <v>7</v>
      </c>
      <c r="B75" s="12" t="s">
        <v>91</v>
      </c>
      <c r="C75" s="12">
        <v>99.99</v>
      </c>
      <c r="D75" s="12">
        <v>99.9</v>
      </c>
      <c r="E75" s="12">
        <v>99.99</v>
      </c>
      <c r="F75" s="12">
        <v>60.4</v>
      </c>
      <c r="G75" s="12">
        <v>100</v>
      </c>
    </row>
    <row r="76" spans="1:7" ht="15.75" x14ac:dyDescent="0.25">
      <c r="A76" s="2" t="s">
        <v>46</v>
      </c>
      <c r="B76" s="12" t="s">
        <v>91</v>
      </c>
      <c r="C76" s="42">
        <v>99.99</v>
      </c>
      <c r="D76" s="42">
        <v>99</v>
      </c>
      <c r="E76" s="42">
        <v>99</v>
      </c>
      <c r="F76" s="43">
        <f>(34.9+32.3+35.2)/3</f>
        <v>34.133333333333333</v>
      </c>
      <c r="G76" s="11">
        <v>80</v>
      </c>
    </row>
    <row r="77" spans="1:7" ht="15.75" x14ac:dyDescent="0.25">
      <c r="A77" s="2" t="s">
        <v>69</v>
      </c>
      <c r="B77" s="12" t="s">
        <v>93</v>
      </c>
      <c r="C77" s="23">
        <v>99</v>
      </c>
      <c r="D77" s="23">
        <v>99</v>
      </c>
      <c r="E77" s="23">
        <v>99</v>
      </c>
      <c r="F77" s="72">
        <v>40.4</v>
      </c>
      <c r="G77" s="72">
        <v>57</v>
      </c>
    </row>
    <row r="78" spans="1:7" ht="30" x14ac:dyDescent="0.25">
      <c r="A78" s="2" t="s">
        <v>80</v>
      </c>
      <c r="B78" s="12" t="s">
        <v>96</v>
      </c>
      <c r="C78" s="24">
        <v>98</v>
      </c>
      <c r="D78" s="24">
        <v>98</v>
      </c>
      <c r="E78" s="24">
        <v>98.5</v>
      </c>
      <c r="F78" s="25">
        <v>15.5</v>
      </c>
      <c r="G78" s="39" t="s">
        <v>148</v>
      </c>
    </row>
    <row r="79" spans="1:7" ht="15.75" x14ac:dyDescent="0.25">
      <c r="A79" s="2" t="s">
        <v>64</v>
      </c>
      <c r="B79" s="12" t="s">
        <v>96</v>
      </c>
      <c r="C79" s="12">
        <v>90</v>
      </c>
      <c r="D79" s="12">
        <v>95</v>
      </c>
      <c r="E79" s="12">
        <v>95</v>
      </c>
      <c r="F79" s="24">
        <v>54.6</v>
      </c>
      <c r="G79" s="24">
        <v>77</v>
      </c>
    </row>
    <row r="80" spans="1:7" ht="15.75" x14ac:dyDescent="0.25">
      <c r="A80" s="2" t="s">
        <v>15</v>
      </c>
      <c r="B80" s="12" t="s">
        <v>91</v>
      </c>
      <c r="C80" s="12">
        <v>90</v>
      </c>
      <c r="D80" s="12">
        <v>90</v>
      </c>
      <c r="E80" s="12">
        <v>90</v>
      </c>
      <c r="F80" s="11">
        <v>31.6</v>
      </c>
      <c r="G80" s="12">
        <v>76.12</v>
      </c>
    </row>
    <row r="81" spans="1:7" ht="15.75" x14ac:dyDescent="0.25">
      <c r="A81" s="2" t="s">
        <v>39</v>
      </c>
      <c r="B81" s="12" t="s">
        <v>91</v>
      </c>
      <c r="C81" s="12">
        <v>100</v>
      </c>
      <c r="D81" s="12">
        <v>86</v>
      </c>
      <c r="E81" s="12">
        <v>86</v>
      </c>
      <c r="F81" s="12">
        <v>46.2</v>
      </c>
      <c r="G81" s="50">
        <v>60.1</v>
      </c>
    </row>
    <row r="82" spans="1:7" ht="15.75" x14ac:dyDescent="0.25">
      <c r="A82" s="2" t="s">
        <v>35</v>
      </c>
      <c r="B82" s="12" t="s">
        <v>89</v>
      </c>
      <c r="C82" s="12">
        <v>79.5</v>
      </c>
      <c r="D82" s="12">
        <v>79.5</v>
      </c>
      <c r="E82" s="12">
        <v>79.5</v>
      </c>
      <c r="F82" s="12" t="s">
        <v>148</v>
      </c>
      <c r="G82" s="12" t="s">
        <v>148</v>
      </c>
    </row>
    <row r="83" spans="1:7" ht="15.75" x14ac:dyDescent="0.25">
      <c r="A83" s="2" t="s">
        <v>82</v>
      </c>
      <c r="B83" s="12" t="s">
        <v>94</v>
      </c>
      <c r="C83" s="12">
        <v>20</v>
      </c>
      <c r="D83" s="12">
        <v>30</v>
      </c>
      <c r="E83" s="12">
        <v>70</v>
      </c>
      <c r="F83" s="12" t="s">
        <v>148</v>
      </c>
      <c r="G83" s="12" t="s">
        <v>148</v>
      </c>
    </row>
    <row r="84" spans="1:7" ht="15.75" x14ac:dyDescent="0.25">
      <c r="A84" s="2" t="s">
        <v>21</v>
      </c>
      <c r="B84" s="12" t="s">
        <v>94</v>
      </c>
      <c r="C84" s="12">
        <v>55</v>
      </c>
      <c r="D84" s="12">
        <v>80</v>
      </c>
      <c r="E84" s="12">
        <v>55</v>
      </c>
      <c r="F84" s="12">
        <v>27.78</v>
      </c>
      <c r="G84" s="12" t="s">
        <v>148</v>
      </c>
    </row>
    <row r="85" spans="1:7" ht="15.75" x14ac:dyDescent="0.25">
      <c r="A85" s="2" t="s">
        <v>22</v>
      </c>
      <c r="B85" s="12" t="s">
        <v>89</v>
      </c>
      <c r="C85" s="11">
        <v>52</v>
      </c>
      <c r="D85" s="11">
        <v>55</v>
      </c>
      <c r="E85" s="11">
        <v>52</v>
      </c>
      <c r="F85" s="12" t="s">
        <v>148</v>
      </c>
      <c r="G85" s="12" t="s">
        <v>148</v>
      </c>
    </row>
    <row r="86" spans="1:7" ht="15.75" x14ac:dyDescent="0.25">
      <c r="A86" s="2" t="s">
        <v>85</v>
      </c>
      <c r="B86" s="12" t="s">
        <v>90</v>
      </c>
      <c r="C86" s="12">
        <v>40</v>
      </c>
      <c r="D86" s="12">
        <v>40</v>
      </c>
      <c r="E86" s="12">
        <v>41.6</v>
      </c>
      <c r="F86" s="55">
        <v>36.4</v>
      </c>
      <c r="G86" s="55">
        <v>43.4</v>
      </c>
    </row>
    <row r="87" spans="1:7" ht="15.75" x14ac:dyDescent="0.25">
      <c r="A87" s="2" t="s">
        <v>3</v>
      </c>
      <c r="B87" s="12" t="s">
        <v>88</v>
      </c>
      <c r="C87" s="12">
        <v>100</v>
      </c>
      <c r="D87" s="12">
        <v>100</v>
      </c>
      <c r="E87" s="12"/>
      <c r="F87" s="39">
        <v>23.5</v>
      </c>
      <c r="G87" s="39">
        <v>61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0" activePane="bottomLeft" state="frozen"/>
      <selection pane="bottomLeft" activeCell="J12" sqref="J12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3.85546875" style="59" customWidth="1"/>
    <col min="4" max="4" width="14.140625" style="59" customWidth="1"/>
    <col min="5" max="5" width="17" style="59" customWidth="1"/>
    <col min="6" max="6" width="22.7109375" style="59" customWidth="1"/>
    <col min="7" max="7" width="14.42578125" style="59" customWidth="1"/>
    <col min="8" max="16384" width="9.140625" style="59"/>
  </cols>
  <sheetData>
    <row r="1" spans="1:7" ht="54" customHeight="1" x14ac:dyDescent="0.25">
      <c r="A1" s="124" t="s">
        <v>112</v>
      </c>
      <c r="B1" s="124"/>
      <c r="C1" s="124"/>
      <c r="D1" s="124"/>
      <c r="E1" s="124"/>
      <c r="F1" s="124"/>
      <c r="G1" s="124"/>
    </row>
    <row r="2" spans="1:7" s="62" customFormat="1" ht="114.7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6</v>
      </c>
      <c r="B3" s="3" t="s">
        <v>90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10</v>
      </c>
      <c r="B4" s="3" t="s">
        <v>93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25</v>
      </c>
      <c r="B5" s="3" t="s">
        <v>88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2" t="s">
        <v>43</v>
      </c>
      <c r="B6" s="3" t="s">
        <v>92</v>
      </c>
      <c r="C6" s="104" t="s">
        <v>145</v>
      </c>
      <c r="D6" s="104" t="s">
        <v>145</v>
      </c>
      <c r="E6" s="104" t="s">
        <v>145</v>
      </c>
      <c r="F6" s="104" t="s">
        <v>145</v>
      </c>
      <c r="G6" s="104" t="s">
        <v>145</v>
      </c>
    </row>
    <row r="7" spans="1:7" ht="15.75" x14ac:dyDescent="0.25">
      <c r="A7" s="2" t="s">
        <v>45</v>
      </c>
      <c r="B7" s="3" t="s">
        <v>93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30" x14ac:dyDescent="0.25">
      <c r="A8" s="63" t="s">
        <v>47</v>
      </c>
      <c r="B8" s="112" t="s">
        <v>91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63</v>
      </c>
      <c r="B9" s="3" t="s">
        <v>90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30" x14ac:dyDescent="0.25">
      <c r="A10" s="64" t="s">
        <v>80</v>
      </c>
      <c r="B10" s="113" t="s">
        <v>96</v>
      </c>
      <c r="C10" s="24" t="s">
        <v>145</v>
      </c>
      <c r="D10" s="24" t="s">
        <v>145</v>
      </c>
      <c r="E10" s="24" t="s">
        <v>145</v>
      </c>
      <c r="F10" s="25">
        <v>14.733333333333334</v>
      </c>
      <c r="G10" s="39" t="s">
        <v>148</v>
      </c>
    </row>
    <row r="11" spans="1:7" ht="31.5" x14ac:dyDescent="0.25">
      <c r="A11" s="2" t="s">
        <v>46</v>
      </c>
      <c r="B11" s="3" t="s">
        <v>91</v>
      </c>
      <c r="C11" s="42">
        <v>100</v>
      </c>
      <c r="D11" s="42">
        <v>100</v>
      </c>
      <c r="E11" s="42" t="s">
        <v>149</v>
      </c>
      <c r="F11" s="43">
        <f>(44.8+41.3+42.7)/3</f>
        <v>42.933333333333337</v>
      </c>
      <c r="G11" s="11">
        <v>80</v>
      </c>
    </row>
    <row r="12" spans="1:7" ht="18.75" customHeight="1" x14ac:dyDescent="0.25">
      <c r="A12" s="2" t="s">
        <v>3</v>
      </c>
      <c r="B12" s="3" t="s">
        <v>88</v>
      </c>
      <c r="C12" s="12">
        <v>99.9</v>
      </c>
      <c r="D12" s="12">
        <v>100</v>
      </c>
      <c r="E12" s="12">
        <v>100</v>
      </c>
      <c r="F12" s="39">
        <v>33</v>
      </c>
      <c r="G12" s="39">
        <v>61</v>
      </c>
    </row>
    <row r="13" spans="1:7" ht="15.75" x14ac:dyDescent="0.25">
      <c r="A13" s="2" t="s">
        <v>7</v>
      </c>
      <c r="B13" s="3" t="s">
        <v>91</v>
      </c>
      <c r="C13" s="12">
        <v>100</v>
      </c>
      <c r="D13" s="12">
        <v>100</v>
      </c>
      <c r="E13" s="12">
        <v>100</v>
      </c>
      <c r="F13" s="12">
        <v>58.7</v>
      </c>
      <c r="G13" s="12">
        <v>93.3</v>
      </c>
    </row>
    <row r="14" spans="1:7" ht="15.75" x14ac:dyDescent="0.25">
      <c r="A14" s="2" t="s">
        <v>11</v>
      </c>
      <c r="B14" s="3" t="s">
        <v>93</v>
      </c>
      <c r="C14" s="48">
        <v>100</v>
      </c>
      <c r="D14" s="48">
        <v>100</v>
      </c>
      <c r="E14" s="48">
        <v>100</v>
      </c>
      <c r="F14" s="48">
        <v>24.8</v>
      </c>
      <c r="G14" s="12" t="s">
        <v>148</v>
      </c>
    </row>
    <row r="15" spans="1:7" ht="31.5" x14ac:dyDescent="0.25">
      <c r="A15" s="2" t="s">
        <v>12</v>
      </c>
      <c r="B15" s="3" t="s">
        <v>90</v>
      </c>
      <c r="C15" s="24">
        <v>100</v>
      </c>
      <c r="D15" s="24">
        <v>100</v>
      </c>
      <c r="E15" s="38">
        <v>100</v>
      </c>
      <c r="F15" s="12">
        <v>27.1</v>
      </c>
      <c r="G15" s="12" t="s">
        <v>146</v>
      </c>
    </row>
    <row r="16" spans="1:7" ht="15.75" x14ac:dyDescent="0.25">
      <c r="A16" s="2" t="s">
        <v>13</v>
      </c>
      <c r="B16" s="3" t="s">
        <v>93</v>
      </c>
      <c r="C16" s="12">
        <v>100</v>
      </c>
      <c r="D16" s="12">
        <v>100</v>
      </c>
      <c r="E16" s="12">
        <v>100</v>
      </c>
      <c r="F16" s="11" t="s">
        <v>147</v>
      </c>
      <c r="G16" s="11">
        <v>55.6</v>
      </c>
    </row>
    <row r="17" spans="1:7" ht="15.75" x14ac:dyDescent="0.25">
      <c r="A17" s="2" t="s">
        <v>14</v>
      </c>
      <c r="B17" s="3" t="s">
        <v>88</v>
      </c>
      <c r="C17" s="12">
        <v>100</v>
      </c>
      <c r="D17" s="12">
        <v>99.7</v>
      </c>
      <c r="E17" s="12">
        <v>100</v>
      </c>
      <c r="F17" s="12">
        <v>51.3</v>
      </c>
      <c r="G17" s="22">
        <v>56.9</v>
      </c>
    </row>
    <row r="18" spans="1:7" ht="15.75" x14ac:dyDescent="0.25">
      <c r="A18" s="2" t="s">
        <v>15</v>
      </c>
      <c r="B18" s="3" t="s">
        <v>91</v>
      </c>
      <c r="C18" s="12">
        <v>100</v>
      </c>
      <c r="D18" s="12">
        <v>100</v>
      </c>
      <c r="E18" s="12">
        <v>100</v>
      </c>
      <c r="F18" s="11">
        <v>26.7</v>
      </c>
      <c r="G18" s="12">
        <v>76.12</v>
      </c>
    </row>
    <row r="19" spans="1:7" ht="15.75" x14ac:dyDescent="0.25">
      <c r="A19" s="2" t="s">
        <v>16</v>
      </c>
      <c r="B19" s="3" t="s">
        <v>93</v>
      </c>
      <c r="C19" s="12">
        <v>100</v>
      </c>
      <c r="D19" s="12">
        <v>100</v>
      </c>
      <c r="E19" s="12">
        <v>100</v>
      </c>
      <c r="F19" s="12">
        <v>82.1</v>
      </c>
      <c r="G19" s="12">
        <v>83.6</v>
      </c>
    </row>
    <row r="20" spans="1:7" ht="30" x14ac:dyDescent="0.25">
      <c r="A20" s="2" t="s">
        <v>18</v>
      </c>
      <c r="B20" s="3" t="s">
        <v>90</v>
      </c>
      <c r="C20" s="12">
        <v>100</v>
      </c>
      <c r="D20" s="12">
        <v>100</v>
      </c>
      <c r="E20" s="12">
        <v>100</v>
      </c>
      <c r="F20" s="12">
        <v>19</v>
      </c>
      <c r="G20" s="22">
        <v>11</v>
      </c>
    </row>
    <row r="21" spans="1:7" ht="15.75" x14ac:dyDescent="0.25">
      <c r="A21" s="2" t="s">
        <v>19</v>
      </c>
      <c r="B21" s="3" t="s">
        <v>90</v>
      </c>
      <c r="C21" s="12">
        <v>100</v>
      </c>
      <c r="D21" s="12">
        <v>100</v>
      </c>
      <c r="E21" s="12">
        <v>100</v>
      </c>
      <c r="F21" s="39" t="s">
        <v>148</v>
      </c>
      <c r="G21" s="39" t="s">
        <v>148</v>
      </c>
    </row>
    <row r="22" spans="1:7" ht="15.75" x14ac:dyDescent="0.25">
      <c r="A22" s="2" t="s">
        <v>20</v>
      </c>
      <c r="B22" s="3" t="s">
        <v>93</v>
      </c>
      <c r="C22" s="48">
        <v>100</v>
      </c>
      <c r="D22" s="48">
        <v>100</v>
      </c>
      <c r="E22" s="48">
        <v>100</v>
      </c>
      <c r="F22" s="48">
        <v>44.9</v>
      </c>
      <c r="G22" s="48">
        <v>54.3</v>
      </c>
    </row>
    <row r="23" spans="1:7" ht="33.75" customHeight="1" x14ac:dyDescent="0.25">
      <c r="A23" s="2" t="s">
        <v>22</v>
      </c>
      <c r="B23" s="3" t="s">
        <v>89</v>
      </c>
      <c r="C23" s="12">
        <v>100</v>
      </c>
      <c r="D23" s="12">
        <v>100</v>
      </c>
      <c r="E23" s="11">
        <v>100</v>
      </c>
      <c r="F23" s="12" t="s">
        <v>148</v>
      </c>
      <c r="G23" s="12" t="s">
        <v>148</v>
      </c>
    </row>
    <row r="24" spans="1:7" ht="30" x14ac:dyDescent="0.25">
      <c r="A24" s="2" t="s">
        <v>23</v>
      </c>
      <c r="B24" s="3" t="s">
        <v>94</v>
      </c>
      <c r="C24" s="12">
        <v>100</v>
      </c>
      <c r="D24" s="12">
        <v>100</v>
      </c>
      <c r="E24" s="12">
        <v>100</v>
      </c>
      <c r="F24" s="23">
        <v>53.5</v>
      </c>
      <c r="G24" s="23">
        <v>72.5</v>
      </c>
    </row>
    <row r="25" spans="1:7" ht="15.75" x14ac:dyDescent="0.25">
      <c r="A25" s="2" t="s">
        <v>24</v>
      </c>
      <c r="B25" s="3" t="s">
        <v>91</v>
      </c>
      <c r="C25" s="12">
        <v>100</v>
      </c>
      <c r="D25" s="12">
        <v>100</v>
      </c>
      <c r="E25" s="12">
        <v>100</v>
      </c>
      <c r="F25" s="67">
        <v>40.5</v>
      </c>
      <c r="G25" s="12">
        <v>100</v>
      </c>
    </row>
    <row r="26" spans="1:7" ht="15.75" x14ac:dyDescent="0.25">
      <c r="A26" s="2" t="s">
        <v>26</v>
      </c>
      <c r="B26" s="3" t="s">
        <v>93</v>
      </c>
      <c r="C26" s="11">
        <v>100</v>
      </c>
      <c r="D26" s="11">
        <v>100</v>
      </c>
      <c r="E26" s="11">
        <v>100</v>
      </c>
      <c r="F26" s="11">
        <v>82.05</v>
      </c>
      <c r="G26" s="44">
        <v>85.71</v>
      </c>
    </row>
    <row r="27" spans="1:7" ht="15.75" x14ac:dyDescent="0.25">
      <c r="A27" s="2" t="s">
        <v>27</v>
      </c>
      <c r="B27" s="3" t="s">
        <v>90</v>
      </c>
      <c r="C27" s="12">
        <v>100</v>
      </c>
      <c r="D27" s="12">
        <v>100</v>
      </c>
      <c r="E27" s="12">
        <v>100</v>
      </c>
      <c r="F27" s="12">
        <v>59.9</v>
      </c>
      <c r="G27" s="22">
        <v>61.2</v>
      </c>
    </row>
    <row r="28" spans="1:7" ht="30" x14ac:dyDescent="0.25">
      <c r="A28" s="2" t="s">
        <v>28</v>
      </c>
      <c r="B28" s="3" t="s">
        <v>94</v>
      </c>
      <c r="C28" s="12">
        <v>100</v>
      </c>
      <c r="D28" s="12">
        <v>100</v>
      </c>
      <c r="E28" s="12">
        <v>100</v>
      </c>
      <c r="F28" s="12">
        <v>57</v>
      </c>
      <c r="G28" s="22">
        <v>61</v>
      </c>
    </row>
    <row r="29" spans="1:7" ht="15.75" x14ac:dyDescent="0.25">
      <c r="A29" s="2" t="s">
        <v>29</v>
      </c>
      <c r="B29" s="3" t="s">
        <v>91</v>
      </c>
      <c r="C29" s="12">
        <v>100</v>
      </c>
      <c r="D29" s="12">
        <v>100</v>
      </c>
      <c r="E29" s="12">
        <v>100</v>
      </c>
      <c r="F29" s="98" t="s">
        <v>148</v>
      </c>
      <c r="G29" s="98" t="s">
        <v>148</v>
      </c>
    </row>
    <row r="30" spans="1:7" ht="15.75" x14ac:dyDescent="0.25">
      <c r="A30" s="2" t="s">
        <v>30</v>
      </c>
      <c r="B30" s="3" t="s">
        <v>89</v>
      </c>
      <c r="C30" s="12">
        <v>100</v>
      </c>
      <c r="D30" s="12">
        <v>100</v>
      </c>
      <c r="E30" s="12">
        <v>100</v>
      </c>
      <c r="F30" s="12">
        <v>76.3</v>
      </c>
      <c r="G30" s="22">
        <v>96.4</v>
      </c>
    </row>
    <row r="31" spans="1:7" ht="15.75" x14ac:dyDescent="0.25">
      <c r="A31" s="2" t="s">
        <v>32</v>
      </c>
      <c r="B31" s="3" t="s">
        <v>91</v>
      </c>
      <c r="C31" s="24">
        <v>100</v>
      </c>
      <c r="D31" s="24">
        <v>100</v>
      </c>
      <c r="E31" s="12">
        <v>100</v>
      </c>
      <c r="F31" s="49">
        <f>(49.33+43.39+45.8)/3</f>
        <v>46.173333333333325</v>
      </c>
      <c r="G31" s="22">
        <v>78.599999999999994</v>
      </c>
    </row>
    <row r="32" spans="1:7" ht="15.75" x14ac:dyDescent="0.25">
      <c r="A32" s="2" t="s">
        <v>33</v>
      </c>
      <c r="B32" s="3" t="s">
        <v>93</v>
      </c>
      <c r="C32" s="12">
        <v>100</v>
      </c>
      <c r="D32" s="12">
        <v>100</v>
      </c>
      <c r="E32" s="12">
        <v>100</v>
      </c>
      <c r="F32" s="12">
        <v>39.200000000000003</v>
      </c>
      <c r="G32" s="12">
        <v>94.3</v>
      </c>
    </row>
    <row r="33" spans="1:7" ht="15.75" x14ac:dyDescent="0.25">
      <c r="A33" s="2" t="s">
        <v>34</v>
      </c>
      <c r="B33" s="3" t="s">
        <v>88</v>
      </c>
      <c r="C33" s="12">
        <v>100</v>
      </c>
      <c r="D33" s="12">
        <v>100</v>
      </c>
      <c r="E33" s="12">
        <v>100</v>
      </c>
      <c r="F33" s="12">
        <v>86.42</v>
      </c>
      <c r="G33" s="22">
        <v>67.569999999999993</v>
      </c>
    </row>
    <row r="34" spans="1:7" ht="15.75" x14ac:dyDescent="0.25">
      <c r="A34" s="2" t="s">
        <v>35</v>
      </c>
      <c r="B34" s="3" t="s">
        <v>89</v>
      </c>
      <c r="C34" s="12">
        <v>100</v>
      </c>
      <c r="D34" s="12">
        <v>100</v>
      </c>
      <c r="E34" s="12">
        <v>100</v>
      </c>
      <c r="F34" s="12" t="s">
        <v>148</v>
      </c>
      <c r="G34" s="12" t="s">
        <v>148</v>
      </c>
    </row>
    <row r="35" spans="1:7" ht="15.75" x14ac:dyDescent="0.25">
      <c r="A35" s="2" t="s">
        <v>36</v>
      </c>
      <c r="B35" s="3" t="s">
        <v>95</v>
      </c>
      <c r="C35" s="48">
        <v>100</v>
      </c>
      <c r="D35" s="48">
        <v>100</v>
      </c>
      <c r="E35" s="48">
        <v>100</v>
      </c>
      <c r="F35" s="48">
        <v>32.1</v>
      </c>
      <c r="G35" s="48">
        <v>62.5</v>
      </c>
    </row>
    <row r="36" spans="1:7" ht="15.75" x14ac:dyDescent="0.25">
      <c r="A36" s="2" t="s">
        <v>37</v>
      </c>
      <c r="B36" s="3" t="s">
        <v>96</v>
      </c>
      <c r="C36" s="48">
        <v>100</v>
      </c>
      <c r="D36" s="48">
        <v>100</v>
      </c>
      <c r="E36" s="48">
        <v>100</v>
      </c>
      <c r="F36" s="48">
        <v>43.7</v>
      </c>
      <c r="G36" s="48">
        <v>46.4</v>
      </c>
    </row>
    <row r="37" spans="1:7" ht="15.75" x14ac:dyDescent="0.25">
      <c r="A37" s="2" t="s">
        <v>39</v>
      </c>
      <c r="B37" s="3" t="s">
        <v>91</v>
      </c>
      <c r="C37" s="12">
        <v>100</v>
      </c>
      <c r="D37" s="12">
        <v>89</v>
      </c>
      <c r="E37" s="12">
        <v>100</v>
      </c>
      <c r="F37" s="49">
        <v>46</v>
      </c>
      <c r="G37" s="50">
        <v>59.7</v>
      </c>
    </row>
    <row r="38" spans="1:7" ht="15.75" x14ac:dyDescent="0.25">
      <c r="A38" s="2" t="s">
        <v>40</v>
      </c>
      <c r="B38" s="3" t="s">
        <v>93</v>
      </c>
      <c r="C38" s="12">
        <v>100</v>
      </c>
      <c r="D38" s="12">
        <v>100</v>
      </c>
      <c r="E38" s="12">
        <v>100</v>
      </c>
      <c r="F38" s="12" t="s">
        <v>148</v>
      </c>
      <c r="G38" s="12">
        <v>42</v>
      </c>
    </row>
    <row r="39" spans="1:7" ht="15.75" x14ac:dyDescent="0.25">
      <c r="A39" s="2" t="s">
        <v>41</v>
      </c>
      <c r="B39" s="3" t="s">
        <v>90</v>
      </c>
      <c r="C39" s="11">
        <v>100</v>
      </c>
      <c r="D39" s="11">
        <v>100</v>
      </c>
      <c r="E39" s="11">
        <v>100</v>
      </c>
      <c r="F39" s="42">
        <v>20.3</v>
      </c>
      <c r="G39" s="42">
        <v>67</v>
      </c>
    </row>
    <row r="40" spans="1:7" ht="15.75" x14ac:dyDescent="0.25">
      <c r="A40" s="2" t="s">
        <v>48</v>
      </c>
      <c r="B40" s="3" t="s">
        <v>92</v>
      </c>
      <c r="C40" s="48">
        <v>100</v>
      </c>
      <c r="D40" s="12">
        <v>100</v>
      </c>
      <c r="E40" s="12">
        <v>100</v>
      </c>
      <c r="F40" s="12">
        <v>33.700000000000003</v>
      </c>
      <c r="G40" s="12">
        <v>77</v>
      </c>
    </row>
    <row r="41" spans="1:7" ht="15.75" x14ac:dyDescent="0.25">
      <c r="A41" s="2" t="s">
        <v>49</v>
      </c>
      <c r="B41" s="3" t="s">
        <v>91</v>
      </c>
      <c r="C41" s="12">
        <v>100</v>
      </c>
      <c r="D41" s="12">
        <v>100</v>
      </c>
      <c r="E41" s="12">
        <v>100</v>
      </c>
      <c r="F41" s="12">
        <v>28.9</v>
      </c>
      <c r="G41" s="22">
        <v>61.5</v>
      </c>
    </row>
    <row r="42" spans="1:7" ht="15.75" x14ac:dyDescent="0.25">
      <c r="A42" s="2" t="s">
        <v>50</v>
      </c>
      <c r="B42" s="3" t="s">
        <v>89</v>
      </c>
      <c r="C42" s="12">
        <v>100</v>
      </c>
      <c r="D42" s="12">
        <v>100</v>
      </c>
      <c r="E42" s="12">
        <v>100</v>
      </c>
      <c r="F42" s="12">
        <v>54.7</v>
      </c>
      <c r="G42" s="22">
        <v>59.4</v>
      </c>
    </row>
    <row r="43" spans="1:7" ht="15.75" x14ac:dyDescent="0.25">
      <c r="A43" s="63" t="s">
        <v>51</v>
      </c>
      <c r="B43" s="3" t="s">
        <v>89</v>
      </c>
      <c r="C43" s="11">
        <v>100</v>
      </c>
      <c r="D43" s="11">
        <v>100</v>
      </c>
      <c r="E43" s="44">
        <v>100</v>
      </c>
      <c r="F43" s="39">
        <v>27.7</v>
      </c>
      <c r="G43" s="39">
        <v>54.3</v>
      </c>
    </row>
    <row r="44" spans="1:7" ht="15.75" x14ac:dyDescent="0.25">
      <c r="A44" s="2" t="s">
        <v>52</v>
      </c>
      <c r="B44" s="3" t="s">
        <v>92</v>
      </c>
      <c r="C44" s="11">
        <v>100</v>
      </c>
      <c r="D44" s="11">
        <v>100</v>
      </c>
      <c r="E44" s="11">
        <v>100</v>
      </c>
      <c r="F44" s="44">
        <v>46.81</v>
      </c>
      <c r="G44" s="44">
        <v>64.290000000000006</v>
      </c>
    </row>
    <row r="45" spans="1:7" ht="15.75" x14ac:dyDescent="0.25">
      <c r="A45" s="2" t="s">
        <v>55</v>
      </c>
      <c r="B45" s="3" t="s">
        <v>92</v>
      </c>
      <c r="C45" s="7">
        <v>100</v>
      </c>
      <c r="D45" s="7">
        <v>100</v>
      </c>
      <c r="E45" s="7">
        <v>100</v>
      </c>
      <c r="F45" s="69">
        <v>26.033333333333331</v>
      </c>
      <c r="G45" s="69">
        <v>63.7</v>
      </c>
    </row>
    <row r="46" spans="1:7" ht="15.75" x14ac:dyDescent="0.25">
      <c r="A46" s="2" t="s">
        <v>56</v>
      </c>
      <c r="B46" s="3" t="s">
        <v>90</v>
      </c>
      <c r="C46" s="48">
        <v>100</v>
      </c>
      <c r="D46" s="48">
        <v>100</v>
      </c>
      <c r="E46" s="48">
        <v>100</v>
      </c>
      <c r="F46" s="70">
        <v>41.3</v>
      </c>
      <c r="G46" s="12">
        <v>80</v>
      </c>
    </row>
    <row r="47" spans="1:7" ht="15.75" x14ac:dyDescent="0.25">
      <c r="A47" s="2" t="s">
        <v>57</v>
      </c>
      <c r="B47" s="3" t="s">
        <v>91</v>
      </c>
      <c r="C47" s="45">
        <v>100</v>
      </c>
      <c r="D47" s="45">
        <v>100</v>
      </c>
      <c r="E47" s="45">
        <v>100</v>
      </c>
      <c r="F47" s="71">
        <v>57.6</v>
      </c>
      <c r="G47" s="12" t="s">
        <v>145</v>
      </c>
    </row>
    <row r="48" spans="1:7" ht="15.75" x14ac:dyDescent="0.25">
      <c r="A48" s="2" t="s">
        <v>58</v>
      </c>
      <c r="B48" s="3" t="s">
        <v>88</v>
      </c>
      <c r="C48" s="23">
        <v>100</v>
      </c>
      <c r="D48" s="23">
        <v>100</v>
      </c>
      <c r="E48" s="23">
        <v>100</v>
      </c>
      <c r="F48" s="23">
        <v>35.700000000000003</v>
      </c>
      <c r="G48" s="58">
        <v>39.700000000000003</v>
      </c>
    </row>
    <row r="49" spans="1:7" ht="15.75" x14ac:dyDescent="0.25">
      <c r="A49" s="2" t="s">
        <v>59</v>
      </c>
      <c r="B49" s="3" t="s">
        <v>93</v>
      </c>
      <c r="C49" s="24">
        <v>100</v>
      </c>
      <c r="D49" s="24">
        <v>100</v>
      </c>
      <c r="E49" s="24">
        <v>100</v>
      </c>
      <c r="F49" s="12" t="s">
        <v>145</v>
      </c>
      <c r="G49" s="12" t="s">
        <v>145</v>
      </c>
    </row>
    <row r="50" spans="1:7" ht="15.75" x14ac:dyDescent="0.25">
      <c r="A50" s="2" t="s">
        <v>60</v>
      </c>
      <c r="B50" s="3" t="s">
        <v>92</v>
      </c>
      <c r="C50" s="24">
        <v>100</v>
      </c>
      <c r="D50" s="24">
        <v>100</v>
      </c>
      <c r="E50" s="24">
        <v>100</v>
      </c>
      <c r="F50" s="24">
        <v>56.8</v>
      </c>
      <c r="G50" s="24">
        <v>34.200000000000003</v>
      </c>
    </row>
    <row r="51" spans="1:7" ht="15.75" x14ac:dyDescent="0.25">
      <c r="A51" s="2" t="s">
        <v>61</v>
      </c>
      <c r="B51" s="3" t="s">
        <v>91</v>
      </c>
      <c r="C51" s="24">
        <v>100</v>
      </c>
      <c r="D51" s="85">
        <v>100</v>
      </c>
      <c r="E51" s="48">
        <v>100</v>
      </c>
      <c r="F51" s="39">
        <v>55.5</v>
      </c>
      <c r="G51" s="39">
        <v>62.2</v>
      </c>
    </row>
    <row r="52" spans="1:7" ht="15.75" x14ac:dyDescent="0.25">
      <c r="A52" s="2" t="s">
        <v>62</v>
      </c>
      <c r="B52" s="3" t="s">
        <v>92</v>
      </c>
      <c r="C52" s="39">
        <v>100</v>
      </c>
      <c r="D52" s="39">
        <v>100</v>
      </c>
      <c r="E52" s="39">
        <v>100</v>
      </c>
      <c r="F52" s="12">
        <v>19.100000000000001</v>
      </c>
      <c r="G52" s="12">
        <v>36.4</v>
      </c>
    </row>
    <row r="53" spans="1:7" ht="15.75" x14ac:dyDescent="0.25">
      <c r="A53" s="2" t="s">
        <v>65</v>
      </c>
      <c r="B53" s="3" t="s">
        <v>88</v>
      </c>
      <c r="C53" s="12">
        <v>100</v>
      </c>
      <c r="D53" s="12">
        <v>100</v>
      </c>
      <c r="E53" s="12">
        <v>100</v>
      </c>
      <c r="F53" s="12">
        <v>45.97</v>
      </c>
      <c r="G53" s="12">
        <v>25</v>
      </c>
    </row>
    <row r="54" spans="1:7" ht="30" x14ac:dyDescent="0.25">
      <c r="A54" s="2" t="s">
        <v>66</v>
      </c>
      <c r="B54" s="3" t="s">
        <v>94</v>
      </c>
      <c r="C54" s="24">
        <v>100</v>
      </c>
      <c r="D54" s="24">
        <v>100</v>
      </c>
      <c r="E54" s="24">
        <v>100</v>
      </c>
      <c r="F54" s="12">
        <v>30.13</v>
      </c>
      <c r="G54" s="12">
        <v>76.16</v>
      </c>
    </row>
    <row r="55" spans="1:7" ht="15.75" x14ac:dyDescent="0.25">
      <c r="A55" s="2" t="s">
        <v>68</v>
      </c>
      <c r="B55" s="3" t="s">
        <v>94</v>
      </c>
      <c r="C55" s="40">
        <v>100</v>
      </c>
      <c r="D55" s="40">
        <v>100</v>
      </c>
      <c r="E55" s="40">
        <v>100</v>
      </c>
      <c r="F55" s="40">
        <v>51.5</v>
      </c>
      <c r="G55" s="40">
        <v>85.94</v>
      </c>
    </row>
    <row r="56" spans="1:7" ht="15.75" x14ac:dyDescent="0.25">
      <c r="A56" s="2" t="s">
        <v>69</v>
      </c>
      <c r="B56" s="3" t="s">
        <v>93</v>
      </c>
      <c r="C56" s="12">
        <v>100</v>
      </c>
      <c r="D56" s="12">
        <v>100</v>
      </c>
      <c r="E56" s="12">
        <v>100</v>
      </c>
      <c r="F56" s="72">
        <v>44.5</v>
      </c>
      <c r="G56" s="72">
        <v>58.7</v>
      </c>
    </row>
    <row r="57" spans="1:7" ht="15.75" x14ac:dyDescent="0.25">
      <c r="A57" s="2" t="s">
        <v>70</v>
      </c>
      <c r="B57" s="3" t="s">
        <v>92</v>
      </c>
      <c r="C57" s="12">
        <v>100</v>
      </c>
      <c r="D57" s="12">
        <v>100</v>
      </c>
      <c r="E57" s="12">
        <v>100</v>
      </c>
      <c r="F57" s="23">
        <v>68.3</v>
      </c>
      <c r="G57" s="23">
        <v>50</v>
      </c>
    </row>
    <row r="58" spans="1:7" ht="15.75" x14ac:dyDescent="0.25">
      <c r="A58" s="2" t="s">
        <v>71</v>
      </c>
      <c r="B58" s="3" t="s">
        <v>93</v>
      </c>
      <c r="C58" s="12">
        <v>100</v>
      </c>
      <c r="D58" s="12">
        <v>100</v>
      </c>
      <c r="E58" s="12">
        <v>100</v>
      </c>
      <c r="F58" s="12">
        <v>26</v>
      </c>
      <c r="G58" s="12">
        <v>68</v>
      </c>
    </row>
    <row r="59" spans="1:7" ht="15.75" x14ac:dyDescent="0.25">
      <c r="A59" s="2" t="s">
        <v>72</v>
      </c>
      <c r="B59" s="3" t="s">
        <v>89</v>
      </c>
      <c r="C59" s="12">
        <v>100</v>
      </c>
      <c r="D59" s="12">
        <v>100</v>
      </c>
      <c r="E59" s="12">
        <v>100</v>
      </c>
      <c r="F59" s="12">
        <v>27</v>
      </c>
      <c r="G59" s="22">
        <v>36</v>
      </c>
    </row>
    <row r="60" spans="1:7" ht="15.75" x14ac:dyDescent="0.25">
      <c r="A60" s="2" t="s">
        <v>73</v>
      </c>
      <c r="B60" s="3" t="s">
        <v>93</v>
      </c>
      <c r="C60" s="23">
        <v>100</v>
      </c>
      <c r="D60" s="23">
        <v>100</v>
      </c>
      <c r="E60" s="23">
        <v>100</v>
      </c>
      <c r="F60" s="23">
        <v>54</v>
      </c>
      <c r="G60" s="23">
        <v>51</v>
      </c>
    </row>
    <row r="61" spans="1:7" ht="15.75" x14ac:dyDescent="0.25">
      <c r="A61" s="2" t="s">
        <v>74</v>
      </c>
      <c r="B61" s="3" t="s">
        <v>89</v>
      </c>
      <c r="C61" s="23">
        <v>100</v>
      </c>
      <c r="D61" s="23">
        <v>100</v>
      </c>
      <c r="E61" s="23">
        <v>100</v>
      </c>
      <c r="F61" s="23" t="s">
        <v>145</v>
      </c>
      <c r="G61" s="23" t="s">
        <v>145</v>
      </c>
    </row>
    <row r="62" spans="1:7" ht="15.75" x14ac:dyDescent="0.25">
      <c r="A62" s="2" t="s">
        <v>75</v>
      </c>
      <c r="B62" s="3" t="s">
        <v>96</v>
      </c>
      <c r="C62" s="48">
        <v>100</v>
      </c>
      <c r="D62" s="48">
        <v>100</v>
      </c>
      <c r="E62" s="48">
        <v>100</v>
      </c>
      <c r="F62" s="48">
        <v>62.3</v>
      </c>
      <c r="G62" s="22">
        <v>50</v>
      </c>
    </row>
    <row r="63" spans="1:7" ht="15.75" x14ac:dyDescent="0.25">
      <c r="A63" s="2" t="s">
        <v>76</v>
      </c>
      <c r="B63" s="3" t="s">
        <v>92</v>
      </c>
      <c r="C63" s="12">
        <v>100</v>
      </c>
      <c r="D63" s="12">
        <v>100</v>
      </c>
      <c r="E63" s="12">
        <v>100</v>
      </c>
      <c r="F63" s="12">
        <v>64.900000000000006</v>
      </c>
      <c r="G63" s="12">
        <v>85.8</v>
      </c>
    </row>
    <row r="64" spans="1:7" ht="15.75" x14ac:dyDescent="0.25">
      <c r="A64" s="2" t="s">
        <v>77</v>
      </c>
      <c r="B64" s="3" t="s">
        <v>92</v>
      </c>
      <c r="C64" s="24">
        <v>100</v>
      </c>
      <c r="D64" s="24">
        <v>100</v>
      </c>
      <c r="E64" s="24">
        <v>100</v>
      </c>
      <c r="F64" s="24">
        <v>44.3</v>
      </c>
      <c r="G64" s="24">
        <v>44</v>
      </c>
    </row>
    <row r="65" spans="1:7" ht="15.75" x14ac:dyDescent="0.25">
      <c r="A65" s="2" t="s">
        <v>79</v>
      </c>
      <c r="B65" s="3" t="s">
        <v>89</v>
      </c>
      <c r="C65" s="12">
        <v>100</v>
      </c>
      <c r="D65" s="12">
        <v>100</v>
      </c>
      <c r="E65" s="12">
        <v>100</v>
      </c>
      <c r="F65" s="12">
        <v>35.4</v>
      </c>
      <c r="G65" s="22">
        <v>80</v>
      </c>
    </row>
    <row r="66" spans="1:7" ht="15.75" x14ac:dyDescent="0.25">
      <c r="A66" s="2" t="s">
        <v>81</v>
      </c>
      <c r="B66" s="3" t="s">
        <v>96</v>
      </c>
      <c r="C66" s="12">
        <v>100</v>
      </c>
      <c r="D66" s="12">
        <v>100</v>
      </c>
      <c r="E66" s="12">
        <v>100</v>
      </c>
      <c r="F66" s="49">
        <v>26</v>
      </c>
      <c r="G66" s="24">
        <v>66.7</v>
      </c>
    </row>
    <row r="67" spans="1:7" ht="24.75" customHeight="1" x14ac:dyDescent="0.25">
      <c r="A67" s="2" t="s">
        <v>82</v>
      </c>
      <c r="B67" s="3" t="s">
        <v>94</v>
      </c>
      <c r="C67" s="12">
        <v>100</v>
      </c>
      <c r="D67" s="12">
        <v>100</v>
      </c>
      <c r="E67" s="12">
        <v>100</v>
      </c>
      <c r="F67" s="12" t="s">
        <v>148</v>
      </c>
      <c r="G67" s="12" t="s">
        <v>148</v>
      </c>
    </row>
    <row r="68" spans="1:7" ht="30" x14ac:dyDescent="0.25">
      <c r="A68" s="2" t="s">
        <v>84</v>
      </c>
      <c r="B68" s="3" t="s">
        <v>90</v>
      </c>
      <c r="C68" s="12">
        <v>100</v>
      </c>
      <c r="D68" s="12">
        <v>100</v>
      </c>
      <c r="E68" s="12">
        <v>100</v>
      </c>
      <c r="F68" s="12" t="s">
        <v>148</v>
      </c>
      <c r="G68" s="12" t="s">
        <v>148</v>
      </c>
    </row>
    <row r="69" spans="1:7" ht="30" x14ac:dyDescent="0.25">
      <c r="A69" s="2" t="s">
        <v>86</v>
      </c>
      <c r="B69" s="3" t="s">
        <v>96</v>
      </c>
      <c r="C69" s="12">
        <v>100</v>
      </c>
      <c r="D69" s="12">
        <v>100</v>
      </c>
      <c r="E69" s="12">
        <v>100</v>
      </c>
      <c r="F69" s="67">
        <v>32.666666666666664</v>
      </c>
      <c r="G69" s="22" t="s">
        <v>147</v>
      </c>
    </row>
    <row r="70" spans="1:7" ht="15.75" x14ac:dyDescent="0.25">
      <c r="A70" s="2" t="s">
        <v>87</v>
      </c>
      <c r="B70" s="3" t="s">
        <v>93</v>
      </c>
      <c r="C70" s="24">
        <v>100</v>
      </c>
      <c r="D70" s="24">
        <v>100</v>
      </c>
      <c r="E70" s="24">
        <v>100</v>
      </c>
      <c r="F70" s="24">
        <v>60.8</v>
      </c>
      <c r="G70" s="12">
        <v>79.900000000000006</v>
      </c>
    </row>
    <row r="71" spans="1:7" ht="15.75" x14ac:dyDescent="0.25">
      <c r="A71" s="2" t="s">
        <v>38</v>
      </c>
      <c r="B71" s="3" t="s">
        <v>93</v>
      </c>
      <c r="C71" s="24">
        <v>99.9</v>
      </c>
      <c r="D71" s="24">
        <v>99</v>
      </c>
      <c r="E71" s="24">
        <v>99.9</v>
      </c>
      <c r="F71" s="24">
        <v>16</v>
      </c>
      <c r="G71" s="22">
        <v>60.5</v>
      </c>
    </row>
    <row r="72" spans="1:7" ht="30" x14ac:dyDescent="0.25">
      <c r="A72" s="2" t="s">
        <v>9</v>
      </c>
      <c r="B72" s="3" t="s">
        <v>92</v>
      </c>
      <c r="C72" s="12">
        <v>99</v>
      </c>
      <c r="D72" s="12">
        <v>99</v>
      </c>
      <c r="E72" s="12">
        <v>99.6</v>
      </c>
      <c r="F72" s="23">
        <v>65.5</v>
      </c>
      <c r="G72" s="23">
        <v>67.099999999999994</v>
      </c>
    </row>
    <row r="73" spans="1:7" ht="15.75" x14ac:dyDescent="0.25">
      <c r="A73" s="2" t="s">
        <v>31</v>
      </c>
      <c r="B73" s="3" t="s">
        <v>92</v>
      </c>
      <c r="C73" s="12">
        <v>97</v>
      </c>
      <c r="D73" s="12">
        <v>97.8</v>
      </c>
      <c r="E73" s="12">
        <v>99</v>
      </c>
      <c r="F73" s="12" t="s">
        <v>148</v>
      </c>
      <c r="G73" s="48">
        <v>43.5</v>
      </c>
    </row>
    <row r="74" spans="1:7" ht="15.75" x14ac:dyDescent="0.25">
      <c r="A74" s="2" t="s">
        <v>44</v>
      </c>
      <c r="B74" s="3" t="s">
        <v>93</v>
      </c>
      <c r="C74" s="12">
        <v>99</v>
      </c>
      <c r="D74" s="12">
        <v>99</v>
      </c>
      <c r="E74" s="12">
        <v>99</v>
      </c>
      <c r="F74" s="102">
        <v>54.0095780590717</v>
      </c>
      <c r="G74" s="103">
        <v>58.265999999999998</v>
      </c>
    </row>
    <row r="75" spans="1:7" ht="15.75" x14ac:dyDescent="0.25">
      <c r="A75" s="4" t="s">
        <v>4</v>
      </c>
      <c r="B75" s="3" t="s">
        <v>89</v>
      </c>
      <c r="C75" s="12">
        <v>99.1</v>
      </c>
      <c r="D75" s="12">
        <v>98.7</v>
      </c>
      <c r="E75" s="12">
        <v>98.7</v>
      </c>
      <c r="F75" s="12">
        <v>46.2</v>
      </c>
      <c r="G75" s="22">
        <v>72.7</v>
      </c>
    </row>
    <row r="76" spans="1:7" ht="15.75" x14ac:dyDescent="0.25">
      <c r="A76" s="2" t="s">
        <v>17</v>
      </c>
      <c r="B76" s="3" t="s">
        <v>94</v>
      </c>
      <c r="C76" s="7">
        <v>96</v>
      </c>
      <c r="D76" s="7">
        <v>98</v>
      </c>
      <c r="E76" s="7">
        <v>98.5</v>
      </c>
      <c r="F76" s="7">
        <v>47.4</v>
      </c>
      <c r="G76" s="7" t="s">
        <v>148</v>
      </c>
    </row>
    <row r="77" spans="1:7" ht="15.75" x14ac:dyDescent="0.25">
      <c r="A77" s="2" t="s">
        <v>54</v>
      </c>
      <c r="B77" s="3" t="s">
        <v>92</v>
      </c>
      <c r="C77" s="11">
        <v>98.3</v>
      </c>
      <c r="D77" s="12">
        <v>98.4</v>
      </c>
      <c r="E77" s="12">
        <v>98.5</v>
      </c>
      <c r="F77" s="48">
        <v>51.2</v>
      </c>
      <c r="G77" s="12">
        <v>80.3</v>
      </c>
    </row>
    <row r="78" spans="1:7" ht="15.75" x14ac:dyDescent="0.25">
      <c r="A78" s="2" t="s">
        <v>42</v>
      </c>
      <c r="B78" s="3" t="s">
        <v>92</v>
      </c>
      <c r="C78" s="12">
        <v>95.4</v>
      </c>
      <c r="D78" s="12">
        <v>96</v>
      </c>
      <c r="E78" s="12">
        <v>95.4</v>
      </c>
      <c r="F78" s="23">
        <v>94.3</v>
      </c>
      <c r="G78" s="23">
        <v>98</v>
      </c>
    </row>
    <row r="79" spans="1:7" ht="15.75" x14ac:dyDescent="0.25">
      <c r="A79" s="2" t="s">
        <v>53</v>
      </c>
      <c r="B79" s="3" t="s">
        <v>93</v>
      </c>
      <c r="C79" s="12">
        <v>70</v>
      </c>
      <c r="D79" s="12">
        <v>75</v>
      </c>
      <c r="E79" s="12">
        <v>95</v>
      </c>
      <c r="F79" s="12">
        <v>71.5</v>
      </c>
      <c r="G79" s="22">
        <v>69</v>
      </c>
    </row>
    <row r="80" spans="1:7" ht="15.75" x14ac:dyDescent="0.25">
      <c r="A80" s="2" t="s">
        <v>64</v>
      </c>
      <c r="B80" s="3" t="s">
        <v>96</v>
      </c>
      <c r="C80" s="12">
        <v>95</v>
      </c>
      <c r="D80" s="12">
        <v>95</v>
      </c>
      <c r="E80" s="12">
        <v>95</v>
      </c>
      <c r="F80" s="24">
        <v>49.3</v>
      </c>
      <c r="G80" s="24">
        <v>47</v>
      </c>
    </row>
    <row r="81" spans="1:7" ht="15.75" x14ac:dyDescent="0.25">
      <c r="A81" s="2" t="s">
        <v>5</v>
      </c>
      <c r="B81" s="3" t="s">
        <v>89</v>
      </c>
      <c r="C81" s="12">
        <v>84</v>
      </c>
      <c r="D81" s="12">
        <v>88</v>
      </c>
      <c r="E81" s="12">
        <v>88</v>
      </c>
      <c r="F81" s="12">
        <v>57</v>
      </c>
      <c r="G81" s="12">
        <v>71</v>
      </c>
    </row>
    <row r="82" spans="1:7" ht="15.75" x14ac:dyDescent="0.25">
      <c r="A82" s="2" t="s">
        <v>83</v>
      </c>
      <c r="B82" s="3" t="s">
        <v>92</v>
      </c>
      <c r="C82" s="12">
        <v>84</v>
      </c>
      <c r="D82" s="12">
        <v>86</v>
      </c>
      <c r="E82" s="12">
        <v>86</v>
      </c>
      <c r="F82" s="12">
        <v>68</v>
      </c>
      <c r="G82" s="12">
        <v>75</v>
      </c>
    </row>
    <row r="83" spans="1:7" ht="15.75" x14ac:dyDescent="0.25">
      <c r="A83" s="2" t="s">
        <v>78</v>
      </c>
      <c r="B83" s="3" t="s">
        <v>90</v>
      </c>
      <c r="C83" s="73">
        <v>85.6</v>
      </c>
      <c r="D83" s="73">
        <v>80.2</v>
      </c>
      <c r="E83" s="73">
        <v>80.3</v>
      </c>
      <c r="F83" s="23">
        <v>21</v>
      </c>
      <c r="G83" s="58">
        <v>82</v>
      </c>
    </row>
    <row r="84" spans="1:7" ht="15.75" x14ac:dyDescent="0.25">
      <c r="A84" s="2" t="s">
        <v>85</v>
      </c>
      <c r="B84" s="3" t="s">
        <v>90</v>
      </c>
      <c r="C84" s="12">
        <v>91</v>
      </c>
      <c r="D84" s="12">
        <v>91</v>
      </c>
      <c r="E84" s="12">
        <v>79.400000000000006</v>
      </c>
      <c r="F84" s="55">
        <v>35.700000000000003</v>
      </c>
      <c r="G84" s="55">
        <v>36.6</v>
      </c>
    </row>
    <row r="85" spans="1:7" ht="15.75" x14ac:dyDescent="0.25">
      <c r="A85" s="2" t="s">
        <v>8</v>
      </c>
      <c r="B85" s="3" t="s">
        <v>88</v>
      </c>
      <c r="C85" s="12">
        <v>70</v>
      </c>
      <c r="D85" s="12">
        <v>70</v>
      </c>
      <c r="E85" s="12">
        <v>70</v>
      </c>
      <c r="F85" s="12">
        <v>40.5</v>
      </c>
      <c r="G85" s="12">
        <v>47.8</v>
      </c>
    </row>
    <row r="86" spans="1:7" ht="15.75" x14ac:dyDescent="0.25">
      <c r="A86" s="2" t="s">
        <v>67</v>
      </c>
      <c r="B86" s="3" t="s">
        <v>93</v>
      </c>
      <c r="C86" s="46">
        <v>70</v>
      </c>
      <c r="D86" s="12">
        <v>70</v>
      </c>
      <c r="E86" s="12">
        <v>70</v>
      </c>
      <c r="F86" s="48">
        <v>20</v>
      </c>
      <c r="G86" s="12" t="s">
        <v>145</v>
      </c>
    </row>
    <row r="87" spans="1:7" ht="15.75" x14ac:dyDescent="0.25">
      <c r="A87" s="2" t="s">
        <v>21</v>
      </c>
      <c r="B87" s="3" t="s">
        <v>94</v>
      </c>
      <c r="C87" s="12">
        <v>30</v>
      </c>
      <c r="D87" s="12">
        <v>50</v>
      </c>
      <c r="E87" s="12">
        <v>30</v>
      </c>
      <c r="F87" s="12">
        <v>27.78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0" activePane="bottomLeft" state="frozen"/>
      <selection pane="bottomLeft" activeCell="J16" sqref="J16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5" style="59" customWidth="1"/>
    <col min="4" max="4" width="15.85546875" style="59" customWidth="1"/>
    <col min="5" max="5" width="19.140625" style="59" customWidth="1"/>
    <col min="6" max="6" width="23.28515625" style="59" customWidth="1"/>
    <col min="7" max="7" width="14.5703125" style="59" customWidth="1"/>
    <col min="8" max="16384" width="9.140625" style="59"/>
  </cols>
  <sheetData>
    <row r="1" spans="1:7" ht="71.25" customHeight="1" x14ac:dyDescent="0.25">
      <c r="A1" s="124" t="s">
        <v>113</v>
      </c>
      <c r="B1" s="124"/>
      <c r="C1" s="124"/>
      <c r="D1" s="124"/>
      <c r="E1" s="124"/>
      <c r="F1" s="124"/>
      <c r="G1" s="124"/>
    </row>
    <row r="2" spans="1:7" s="62" customFormat="1" ht="114.7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25</v>
      </c>
      <c r="B3" s="3" t="s">
        <v>88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29</v>
      </c>
      <c r="B4" s="3" t="s">
        <v>91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36</v>
      </c>
      <c r="B5" s="3" t="s">
        <v>95</v>
      </c>
      <c r="C5" s="39" t="s">
        <v>145</v>
      </c>
      <c r="D5" s="39" t="s">
        <v>145</v>
      </c>
      <c r="E5" s="39" t="s">
        <v>145</v>
      </c>
      <c r="F5" s="39" t="s">
        <v>145</v>
      </c>
      <c r="G5" s="39" t="s">
        <v>145</v>
      </c>
    </row>
    <row r="6" spans="1:7" ht="15.75" x14ac:dyDescent="0.25">
      <c r="A6" s="2" t="s">
        <v>40</v>
      </c>
      <c r="B6" s="3" t="s">
        <v>93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2" t="s">
        <v>45</v>
      </c>
      <c r="B7" s="3" t="s">
        <v>93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30" x14ac:dyDescent="0.25">
      <c r="A8" s="63" t="s">
        <v>47</v>
      </c>
      <c r="B8" s="112" t="s">
        <v>91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52</v>
      </c>
      <c r="B9" s="3" t="s">
        <v>92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64" t="s">
        <v>60</v>
      </c>
      <c r="B10" s="113" t="s">
        <v>92</v>
      </c>
      <c r="C10" s="12" t="s">
        <v>145</v>
      </c>
      <c r="D10" s="12" t="s">
        <v>145</v>
      </c>
      <c r="E10" s="24" t="s">
        <v>145</v>
      </c>
      <c r="F10" s="24" t="s">
        <v>145</v>
      </c>
      <c r="G10" s="12" t="s">
        <v>145</v>
      </c>
    </row>
    <row r="11" spans="1:7" ht="15.75" x14ac:dyDescent="0.25">
      <c r="A11" s="2" t="s">
        <v>81</v>
      </c>
      <c r="B11" s="3" t="s">
        <v>96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2" t="s">
        <v>86</v>
      </c>
      <c r="B12" s="3" t="s">
        <v>96</v>
      </c>
      <c r="C12" s="11" t="s">
        <v>145</v>
      </c>
      <c r="D12" s="11" t="s">
        <v>145</v>
      </c>
      <c r="E12" s="12" t="s">
        <v>145</v>
      </c>
      <c r="F12" s="12" t="s">
        <v>145</v>
      </c>
      <c r="G12" s="12" t="s">
        <v>145</v>
      </c>
    </row>
    <row r="13" spans="1:7" ht="31.5" x14ac:dyDescent="0.25">
      <c r="A13" s="2" t="s">
        <v>46</v>
      </c>
      <c r="B13" s="3" t="s">
        <v>91</v>
      </c>
      <c r="C13" s="42" t="s">
        <v>149</v>
      </c>
      <c r="D13" s="42">
        <v>100</v>
      </c>
      <c r="E13" s="42" t="s">
        <v>149</v>
      </c>
      <c r="F13" s="43">
        <f>(41.6+42.4+47.7)/3</f>
        <v>43.9</v>
      </c>
      <c r="G13" s="11">
        <v>80</v>
      </c>
    </row>
    <row r="14" spans="1:7" ht="15.75" x14ac:dyDescent="0.25">
      <c r="A14" s="2" t="s">
        <v>3</v>
      </c>
      <c r="B14" s="3" t="s">
        <v>88</v>
      </c>
      <c r="C14" s="12">
        <v>99.9</v>
      </c>
      <c r="D14" s="12">
        <v>100</v>
      </c>
      <c r="E14" s="12">
        <v>100</v>
      </c>
      <c r="F14" s="39">
        <v>32.5</v>
      </c>
      <c r="G14" s="39">
        <v>61</v>
      </c>
    </row>
    <row r="15" spans="1:7" ht="15.75" x14ac:dyDescent="0.25">
      <c r="A15" s="4" t="s">
        <v>4</v>
      </c>
      <c r="B15" s="3" t="s">
        <v>89</v>
      </c>
      <c r="C15" s="24">
        <v>99</v>
      </c>
      <c r="D15" s="24">
        <v>99</v>
      </c>
      <c r="E15" s="12">
        <v>100</v>
      </c>
      <c r="F15" s="12">
        <v>36.9</v>
      </c>
      <c r="G15" s="22">
        <v>82.4</v>
      </c>
    </row>
    <row r="16" spans="1:7" ht="15.75" x14ac:dyDescent="0.25">
      <c r="A16" s="2" t="s">
        <v>7</v>
      </c>
      <c r="B16" s="3" t="s">
        <v>91</v>
      </c>
      <c r="C16" s="12">
        <v>100</v>
      </c>
      <c r="D16" s="12">
        <v>100</v>
      </c>
      <c r="E16" s="12">
        <v>100</v>
      </c>
      <c r="F16" s="12">
        <v>58.13</v>
      </c>
      <c r="G16" s="12">
        <v>95</v>
      </c>
    </row>
    <row r="17" spans="1:7" ht="30" x14ac:dyDescent="0.25">
      <c r="A17" s="2" t="s">
        <v>9</v>
      </c>
      <c r="B17" s="3" t="s">
        <v>92</v>
      </c>
      <c r="C17" s="42">
        <v>100</v>
      </c>
      <c r="D17" s="42">
        <v>100</v>
      </c>
      <c r="E17" s="42">
        <v>100</v>
      </c>
      <c r="F17" s="23">
        <v>66.8</v>
      </c>
      <c r="G17" s="23">
        <v>67.900000000000006</v>
      </c>
    </row>
    <row r="18" spans="1:7" ht="31.5" x14ac:dyDescent="0.25">
      <c r="A18" s="2" t="s">
        <v>12</v>
      </c>
      <c r="B18" s="3" t="s">
        <v>90</v>
      </c>
      <c r="C18" s="23">
        <v>100</v>
      </c>
      <c r="D18" s="23">
        <v>100</v>
      </c>
      <c r="E18" s="42">
        <v>100</v>
      </c>
      <c r="F18" s="23">
        <v>26.1</v>
      </c>
      <c r="G18" s="23" t="s">
        <v>146</v>
      </c>
    </row>
    <row r="19" spans="1:7" ht="15.75" x14ac:dyDescent="0.25">
      <c r="A19" s="2" t="s">
        <v>13</v>
      </c>
      <c r="B19" s="3" t="s">
        <v>93</v>
      </c>
      <c r="C19" s="23">
        <v>100</v>
      </c>
      <c r="D19" s="23">
        <v>100</v>
      </c>
      <c r="E19" s="23">
        <v>100</v>
      </c>
      <c r="F19" s="42" t="s">
        <v>147</v>
      </c>
      <c r="G19" s="42">
        <v>50</v>
      </c>
    </row>
    <row r="20" spans="1:7" ht="15.75" x14ac:dyDescent="0.25">
      <c r="A20" s="2" t="s">
        <v>16</v>
      </c>
      <c r="B20" s="3" t="s">
        <v>93</v>
      </c>
      <c r="C20" s="12">
        <v>100</v>
      </c>
      <c r="D20" s="12">
        <v>100</v>
      </c>
      <c r="E20" s="12">
        <v>100</v>
      </c>
      <c r="F20" s="12">
        <v>83.6</v>
      </c>
      <c r="G20" s="12">
        <v>87.9</v>
      </c>
    </row>
    <row r="21" spans="1:7" ht="15.75" x14ac:dyDescent="0.25">
      <c r="A21" s="2" t="s">
        <v>17</v>
      </c>
      <c r="B21" s="3" t="s">
        <v>94</v>
      </c>
      <c r="C21" s="7">
        <v>100</v>
      </c>
      <c r="D21" s="7">
        <v>100</v>
      </c>
      <c r="E21" s="7">
        <v>100</v>
      </c>
      <c r="F21" s="7">
        <v>45</v>
      </c>
      <c r="G21" s="7" t="s">
        <v>148</v>
      </c>
    </row>
    <row r="22" spans="1:7" ht="30" x14ac:dyDescent="0.25">
      <c r="A22" s="2" t="s">
        <v>18</v>
      </c>
      <c r="B22" s="3" t="s">
        <v>90</v>
      </c>
      <c r="C22" s="12">
        <v>100</v>
      </c>
      <c r="D22" s="12">
        <v>100</v>
      </c>
      <c r="E22" s="12">
        <v>100</v>
      </c>
      <c r="F22" s="12">
        <v>21.2</v>
      </c>
      <c r="G22" s="22">
        <v>11</v>
      </c>
    </row>
    <row r="23" spans="1:7" ht="33.75" customHeight="1" x14ac:dyDescent="0.25">
      <c r="A23" s="2" t="s">
        <v>19</v>
      </c>
      <c r="B23" s="3" t="s">
        <v>90</v>
      </c>
      <c r="C23" s="12">
        <v>100</v>
      </c>
      <c r="D23" s="12">
        <v>100</v>
      </c>
      <c r="E23" s="12">
        <v>100</v>
      </c>
      <c r="F23" s="39" t="s">
        <v>148</v>
      </c>
      <c r="G23" s="39" t="s">
        <v>148</v>
      </c>
    </row>
    <row r="24" spans="1:7" ht="15.75" x14ac:dyDescent="0.25">
      <c r="A24" s="2" t="s">
        <v>20</v>
      </c>
      <c r="B24" s="3" t="s">
        <v>93</v>
      </c>
      <c r="C24" s="48">
        <v>100</v>
      </c>
      <c r="D24" s="48">
        <v>100</v>
      </c>
      <c r="E24" s="48">
        <v>100</v>
      </c>
      <c r="F24" s="48">
        <v>39.6</v>
      </c>
      <c r="G24" s="48">
        <v>54.3</v>
      </c>
    </row>
    <row r="25" spans="1:7" ht="15.75" x14ac:dyDescent="0.25">
      <c r="A25" s="2" t="s">
        <v>21</v>
      </c>
      <c r="B25" s="3" t="s">
        <v>94</v>
      </c>
      <c r="C25" s="12">
        <v>100</v>
      </c>
      <c r="D25" s="12">
        <v>100</v>
      </c>
      <c r="E25" s="12">
        <v>100</v>
      </c>
      <c r="F25" s="12">
        <v>27.78</v>
      </c>
      <c r="G25" s="12" t="s">
        <v>148</v>
      </c>
    </row>
    <row r="26" spans="1:7" ht="15.75" x14ac:dyDescent="0.25">
      <c r="A26" s="2" t="s">
        <v>22</v>
      </c>
      <c r="B26" s="3" t="s">
        <v>89</v>
      </c>
      <c r="C26" s="12">
        <v>100</v>
      </c>
      <c r="D26" s="12">
        <v>94.6</v>
      </c>
      <c r="E26" s="11">
        <v>100</v>
      </c>
      <c r="F26" s="12" t="s">
        <v>148</v>
      </c>
      <c r="G26" s="12" t="s">
        <v>148</v>
      </c>
    </row>
    <row r="27" spans="1:7" ht="30" x14ac:dyDescent="0.25">
      <c r="A27" s="2" t="s">
        <v>23</v>
      </c>
      <c r="B27" s="3" t="s">
        <v>94</v>
      </c>
      <c r="C27" s="12">
        <v>100</v>
      </c>
      <c r="D27" s="12">
        <v>100</v>
      </c>
      <c r="E27" s="12">
        <v>100</v>
      </c>
      <c r="F27" s="23">
        <v>49.9</v>
      </c>
      <c r="G27" s="23">
        <v>67</v>
      </c>
    </row>
    <row r="28" spans="1:7" ht="15.75" x14ac:dyDescent="0.25">
      <c r="A28" s="2" t="s">
        <v>24</v>
      </c>
      <c r="B28" s="3" t="s">
        <v>91</v>
      </c>
      <c r="C28" s="12">
        <v>100</v>
      </c>
      <c r="D28" s="12">
        <v>100</v>
      </c>
      <c r="E28" s="12">
        <v>100</v>
      </c>
      <c r="F28" s="67">
        <v>39.700000000000003</v>
      </c>
      <c r="G28" s="12">
        <v>30</v>
      </c>
    </row>
    <row r="29" spans="1:7" ht="15.75" x14ac:dyDescent="0.25">
      <c r="A29" s="2" t="s">
        <v>26</v>
      </c>
      <c r="B29" s="3" t="s">
        <v>93</v>
      </c>
      <c r="C29" s="11">
        <v>100</v>
      </c>
      <c r="D29" s="11">
        <v>100</v>
      </c>
      <c r="E29" s="11">
        <v>100</v>
      </c>
      <c r="F29" s="11">
        <v>71.180000000000007</v>
      </c>
      <c r="G29" s="44">
        <v>100</v>
      </c>
    </row>
    <row r="30" spans="1:7" ht="15.75" x14ac:dyDescent="0.25">
      <c r="A30" s="2" t="s">
        <v>31</v>
      </c>
      <c r="B30" s="3" t="s">
        <v>92</v>
      </c>
      <c r="C30" s="12">
        <v>100</v>
      </c>
      <c r="D30" s="12">
        <v>100</v>
      </c>
      <c r="E30" s="12">
        <v>100</v>
      </c>
      <c r="F30" s="12" t="s">
        <v>148</v>
      </c>
      <c r="G30" s="48">
        <v>52.4</v>
      </c>
    </row>
    <row r="31" spans="1:7" ht="15.75" x14ac:dyDescent="0.25">
      <c r="A31" s="2" t="s">
        <v>32</v>
      </c>
      <c r="B31" s="3" t="s">
        <v>91</v>
      </c>
      <c r="C31" s="24">
        <v>100</v>
      </c>
      <c r="D31" s="24">
        <v>100</v>
      </c>
      <c r="E31" s="12">
        <v>100</v>
      </c>
      <c r="F31" s="12">
        <f>(52.17+43.99+48.35)/3</f>
        <v>48.169999999999995</v>
      </c>
      <c r="G31" s="68">
        <v>70</v>
      </c>
    </row>
    <row r="32" spans="1:7" ht="15.75" x14ac:dyDescent="0.25">
      <c r="A32" s="2" t="s">
        <v>33</v>
      </c>
      <c r="B32" s="3" t="s">
        <v>93</v>
      </c>
      <c r="C32" s="12">
        <v>100</v>
      </c>
      <c r="D32" s="12">
        <v>100</v>
      </c>
      <c r="E32" s="12">
        <v>100</v>
      </c>
      <c r="F32" s="12">
        <v>44.4</v>
      </c>
      <c r="G32" s="12">
        <v>93.9</v>
      </c>
    </row>
    <row r="33" spans="1:7" ht="15.75" x14ac:dyDescent="0.25">
      <c r="A33" s="2" t="s">
        <v>34</v>
      </c>
      <c r="B33" s="3" t="s">
        <v>88</v>
      </c>
      <c r="C33" s="12">
        <v>100</v>
      </c>
      <c r="D33" s="12">
        <v>100</v>
      </c>
      <c r="E33" s="12">
        <v>100</v>
      </c>
      <c r="F33" s="12">
        <v>83.59</v>
      </c>
      <c r="G33" s="22">
        <v>91.41</v>
      </c>
    </row>
    <row r="34" spans="1:7" ht="15.75" x14ac:dyDescent="0.25">
      <c r="A34" s="2" t="s">
        <v>37</v>
      </c>
      <c r="B34" s="3" t="s">
        <v>96</v>
      </c>
      <c r="C34" s="48">
        <v>100</v>
      </c>
      <c r="D34" s="48">
        <v>100</v>
      </c>
      <c r="E34" s="48">
        <v>100</v>
      </c>
      <c r="F34" s="48">
        <v>35.9</v>
      </c>
      <c r="G34" s="48">
        <v>39.1</v>
      </c>
    </row>
    <row r="35" spans="1:7" ht="15.75" x14ac:dyDescent="0.25">
      <c r="A35" s="2" t="s">
        <v>38</v>
      </c>
      <c r="B35" s="3" t="s">
        <v>93</v>
      </c>
      <c r="C35" s="24">
        <v>100</v>
      </c>
      <c r="D35" s="24">
        <v>100</v>
      </c>
      <c r="E35" s="24">
        <v>100</v>
      </c>
      <c r="F35" s="24">
        <v>13.1</v>
      </c>
      <c r="G35" s="22">
        <v>60.5</v>
      </c>
    </row>
    <row r="36" spans="1:7" ht="15.75" x14ac:dyDescent="0.25">
      <c r="A36" s="2" t="s">
        <v>41</v>
      </c>
      <c r="B36" s="3" t="s">
        <v>90</v>
      </c>
      <c r="C36" s="11">
        <v>100</v>
      </c>
      <c r="D36" s="11">
        <v>100</v>
      </c>
      <c r="E36" s="11">
        <v>100</v>
      </c>
      <c r="F36" s="42">
        <v>18.8</v>
      </c>
      <c r="G36" s="42">
        <v>67</v>
      </c>
    </row>
    <row r="37" spans="1:7" ht="15.75" x14ac:dyDescent="0.25">
      <c r="A37" s="2" t="s">
        <v>43</v>
      </c>
      <c r="B37" s="3" t="s">
        <v>92</v>
      </c>
      <c r="C37" s="48">
        <v>100</v>
      </c>
      <c r="D37" s="48">
        <v>100</v>
      </c>
      <c r="E37" s="48">
        <v>100</v>
      </c>
      <c r="F37" s="48">
        <v>64.099999999999994</v>
      </c>
      <c r="G37" s="48">
        <v>66.599999999999994</v>
      </c>
    </row>
    <row r="38" spans="1:7" ht="15.75" x14ac:dyDescent="0.25">
      <c r="A38" s="2" t="s">
        <v>44</v>
      </c>
      <c r="B38" s="3" t="s">
        <v>93</v>
      </c>
      <c r="C38" s="12">
        <v>100</v>
      </c>
      <c r="D38" s="12">
        <v>100</v>
      </c>
      <c r="E38" s="12">
        <v>100</v>
      </c>
      <c r="F38" s="102">
        <v>43.723333333333301</v>
      </c>
      <c r="G38" s="103">
        <v>76.194000000000003</v>
      </c>
    </row>
    <row r="39" spans="1:7" ht="15.75" x14ac:dyDescent="0.25">
      <c r="A39" s="2" t="s">
        <v>48</v>
      </c>
      <c r="B39" s="3" t="s">
        <v>92</v>
      </c>
      <c r="C39" s="48">
        <v>100</v>
      </c>
      <c r="D39" s="12">
        <v>100</v>
      </c>
      <c r="E39" s="12">
        <v>100</v>
      </c>
      <c r="F39" s="12">
        <v>59.7</v>
      </c>
      <c r="G39" s="12">
        <v>83</v>
      </c>
    </row>
    <row r="40" spans="1:7" ht="15.75" x14ac:dyDescent="0.25">
      <c r="A40" s="2" t="s">
        <v>53</v>
      </c>
      <c r="B40" s="3" t="s">
        <v>93</v>
      </c>
      <c r="C40" s="12">
        <v>70</v>
      </c>
      <c r="D40" s="12">
        <v>75</v>
      </c>
      <c r="E40" s="12">
        <v>100</v>
      </c>
      <c r="F40" s="12">
        <v>74</v>
      </c>
      <c r="G40" s="22">
        <v>76</v>
      </c>
    </row>
    <row r="41" spans="1:7" ht="15.75" x14ac:dyDescent="0.25">
      <c r="A41" s="2" t="s">
        <v>55</v>
      </c>
      <c r="B41" s="3" t="s">
        <v>92</v>
      </c>
      <c r="C41" s="7">
        <v>100</v>
      </c>
      <c r="D41" s="7">
        <v>100</v>
      </c>
      <c r="E41" s="7">
        <v>100</v>
      </c>
      <c r="F41" s="69">
        <v>32.5</v>
      </c>
      <c r="G41" s="69">
        <v>63.7</v>
      </c>
    </row>
    <row r="42" spans="1:7" ht="15.75" x14ac:dyDescent="0.25">
      <c r="A42" s="2" t="s">
        <v>56</v>
      </c>
      <c r="B42" s="3" t="s">
        <v>90</v>
      </c>
      <c r="C42" s="48">
        <v>100</v>
      </c>
      <c r="D42" s="48">
        <v>100</v>
      </c>
      <c r="E42" s="48">
        <v>100</v>
      </c>
      <c r="F42" s="70">
        <v>44.6</v>
      </c>
      <c r="G42" s="12">
        <v>90</v>
      </c>
    </row>
    <row r="43" spans="1:7" ht="15.75" x14ac:dyDescent="0.25">
      <c r="A43" s="63" t="s">
        <v>57</v>
      </c>
      <c r="B43" s="3" t="s">
        <v>91</v>
      </c>
      <c r="C43" s="45">
        <v>100</v>
      </c>
      <c r="D43" s="45">
        <v>100</v>
      </c>
      <c r="E43" s="45">
        <v>100</v>
      </c>
      <c r="F43" s="71">
        <v>57.3</v>
      </c>
      <c r="G43" s="12" t="s">
        <v>145</v>
      </c>
    </row>
    <row r="44" spans="1:7" ht="15.75" x14ac:dyDescent="0.25">
      <c r="A44" s="2" t="s">
        <v>58</v>
      </c>
      <c r="B44" s="3" t="s">
        <v>88</v>
      </c>
      <c r="C44" s="23">
        <v>100</v>
      </c>
      <c r="D44" s="23">
        <v>100</v>
      </c>
      <c r="E44" s="23">
        <v>100</v>
      </c>
      <c r="F44" s="23">
        <v>32.700000000000003</v>
      </c>
      <c r="G44" s="58">
        <v>38.9</v>
      </c>
    </row>
    <row r="45" spans="1:7" ht="15.75" x14ac:dyDescent="0.25">
      <c r="A45" s="2" t="s">
        <v>59</v>
      </c>
      <c r="B45" s="3" t="s">
        <v>93</v>
      </c>
      <c r="C45" s="24">
        <v>100</v>
      </c>
      <c r="D45" s="24">
        <v>100</v>
      </c>
      <c r="E45" s="24">
        <v>100</v>
      </c>
      <c r="F45" s="12" t="s">
        <v>145</v>
      </c>
      <c r="G45" s="12" t="s">
        <v>145</v>
      </c>
    </row>
    <row r="46" spans="1:7" ht="15.75" x14ac:dyDescent="0.25">
      <c r="A46" s="2" t="s">
        <v>61</v>
      </c>
      <c r="B46" s="3" t="s">
        <v>91</v>
      </c>
      <c r="C46" s="24">
        <v>100</v>
      </c>
      <c r="D46" s="85">
        <v>100</v>
      </c>
      <c r="E46" s="48">
        <v>100</v>
      </c>
      <c r="F46" s="39">
        <v>36.4</v>
      </c>
      <c r="G46" s="39">
        <v>40</v>
      </c>
    </row>
    <row r="47" spans="1:7" ht="15.75" x14ac:dyDescent="0.25">
      <c r="A47" s="2" t="s">
        <v>65</v>
      </c>
      <c r="B47" s="3" t="s">
        <v>88</v>
      </c>
      <c r="C47" s="12">
        <v>100</v>
      </c>
      <c r="D47" s="12">
        <v>100</v>
      </c>
      <c r="E47" s="12">
        <v>100</v>
      </c>
      <c r="F47" s="12">
        <v>46.9</v>
      </c>
      <c r="G47" s="12">
        <v>28.6</v>
      </c>
    </row>
    <row r="48" spans="1:7" ht="30" x14ac:dyDescent="0.25">
      <c r="A48" s="2" t="s">
        <v>66</v>
      </c>
      <c r="B48" s="3" t="s">
        <v>94</v>
      </c>
      <c r="C48" s="12">
        <v>100</v>
      </c>
      <c r="D48" s="12">
        <v>100</v>
      </c>
      <c r="E48" s="12">
        <v>100</v>
      </c>
      <c r="F48" s="12">
        <v>29.53</v>
      </c>
      <c r="G48" s="12">
        <v>76.16</v>
      </c>
    </row>
    <row r="49" spans="1:7" ht="15.75" x14ac:dyDescent="0.25">
      <c r="A49" s="2" t="s">
        <v>68</v>
      </c>
      <c r="B49" s="3" t="s">
        <v>94</v>
      </c>
      <c r="C49" s="42">
        <v>100</v>
      </c>
      <c r="D49" s="42">
        <v>100</v>
      </c>
      <c r="E49" s="42">
        <v>100</v>
      </c>
      <c r="F49" s="42">
        <v>49.1</v>
      </c>
      <c r="G49" s="42">
        <v>93.1</v>
      </c>
    </row>
    <row r="50" spans="1:7" ht="15.75" x14ac:dyDescent="0.25">
      <c r="A50" s="2" t="s">
        <v>70</v>
      </c>
      <c r="B50" s="3" t="s">
        <v>92</v>
      </c>
      <c r="C50" s="12">
        <v>100</v>
      </c>
      <c r="D50" s="12">
        <v>100</v>
      </c>
      <c r="E50" s="12">
        <v>100</v>
      </c>
      <c r="F50" s="23">
        <v>75.8</v>
      </c>
      <c r="G50" s="23">
        <v>75</v>
      </c>
    </row>
    <row r="51" spans="1:7" ht="15.75" x14ac:dyDescent="0.25">
      <c r="A51" s="2" t="s">
        <v>71</v>
      </c>
      <c r="B51" s="3" t="s">
        <v>93</v>
      </c>
      <c r="C51" s="12">
        <v>75</v>
      </c>
      <c r="D51" s="12">
        <v>80</v>
      </c>
      <c r="E51" s="12">
        <v>100</v>
      </c>
      <c r="F51" s="12">
        <v>31</v>
      </c>
      <c r="G51" s="12">
        <v>68</v>
      </c>
    </row>
    <row r="52" spans="1:7" ht="15.75" x14ac:dyDescent="0.25">
      <c r="A52" s="2" t="s">
        <v>73</v>
      </c>
      <c r="B52" s="3" t="s">
        <v>93</v>
      </c>
      <c r="C52" s="23">
        <v>100</v>
      </c>
      <c r="D52" s="23">
        <v>100</v>
      </c>
      <c r="E52" s="23">
        <v>100</v>
      </c>
      <c r="F52" s="23">
        <v>53</v>
      </c>
      <c r="G52" s="23">
        <v>58</v>
      </c>
    </row>
    <row r="53" spans="1:7" ht="15.75" x14ac:dyDescent="0.25">
      <c r="A53" s="2" t="s">
        <v>76</v>
      </c>
      <c r="B53" s="3" t="s">
        <v>92</v>
      </c>
      <c r="C53" s="23">
        <v>100</v>
      </c>
      <c r="D53" s="23">
        <v>100</v>
      </c>
      <c r="E53" s="23">
        <v>100</v>
      </c>
      <c r="F53" s="23">
        <v>64.900000000000006</v>
      </c>
      <c r="G53" s="23">
        <v>73.599999999999994</v>
      </c>
    </row>
    <row r="54" spans="1:7" ht="15.75" x14ac:dyDescent="0.25">
      <c r="A54" s="2" t="s">
        <v>78</v>
      </c>
      <c r="B54" s="3" t="s">
        <v>90</v>
      </c>
      <c r="C54" s="73">
        <v>100</v>
      </c>
      <c r="D54" s="73">
        <v>100</v>
      </c>
      <c r="E54" s="73">
        <v>100</v>
      </c>
      <c r="F54" s="23">
        <v>23</v>
      </c>
      <c r="G54" s="58">
        <v>93</v>
      </c>
    </row>
    <row r="55" spans="1:7" ht="15.75" x14ac:dyDescent="0.25">
      <c r="A55" s="2" t="s">
        <v>79</v>
      </c>
      <c r="B55" s="3" t="s">
        <v>89</v>
      </c>
      <c r="C55" s="12">
        <v>100</v>
      </c>
      <c r="D55" s="12">
        <v>100</v>
      </c>
      <c r="E55" s="12">
        <v>100</v>
      </c>
      <c r="F55" s="12">
        <v>38.1</v>
      </c>
      <c r="G55" s="22">
        <v>90</v>
      </c>
    </row>
    <row r="56" spans="1:7" ht="30" x14ac:dyDescent="0.25">
      <c r="A56" s="2" t="s">
        <v>84</v>
      </c>
      <c r="B56" s="3" t="s">
        <v>90</v>
      </c>
      <c r="C56" s="12">
        <v>100</v>
      </c>
      <c r="D56" s="12">
        <v>100</v>
      </c>
      <c r="E56" s="12">
        <v>100</v>
      </c>
      <c r="F56" s="12" t="s">
        <v>148</v>
      </c>
      <c r="G56" s="12" t="s">
        <v>148</v>
      </c>
    </row>
    <row r="57" spans="1:7" ht="15.75" x14ac:dyDescent="0.25">
      <c r="A57" s="2" t="s">
        <v>87</v>
      </c>
      <c r="B57" s="3" t="s">
        <v>93</v>
      </c>
      <c r="C57" s="24">
        <v>100</v>
      </c>
      <c r="D57" s="24">
        <v>100</v>
      </c>
      <c r="E57" s="24">
        <v>100</v>
      </c>
      <c r="F57" s="24">
        <v>60.9</v>
      </c>
      <c r="G57" s="12">
        <v>88.8</v>
      </c>
    </row>
    <row r="58" spans="1:7" ht="15.75" x14ac:dyDescent="0.25">
      <c r="A58" s="2" t="s">
        <v>77</v>
      </c>
      <c r="B58" s="3" t="s">
        <v>92</v>
      </c>
      <c r="C58" s="24">
        <v>95.5</v>
      </c>
      <c r="D58" s="12">
        <v>97</v>
      </c>
      <c r="E58" s="12">
        <v>99.9</v>
      </c>
      <c r="F58" s="24">
        <v>20.3</v>
      </c>
      <c r="G58" s="24">
        <v>40</v>
      </c>
    </row>
    <row r="59" spans="1:7" ht="15.75" x14ac:dyDescent="0.25">
      <c r="A59" s="2" t="s">
        <v>54</v>
      </c>
      <c r="B59" s="3" t="s">
        <v>92</v>
      </c>
      <c r="C59" s="11">
        <v>99.6</v>
      </c>
      <c r="D59" s="12">
        <v>99.7</v>
      </c>
      <c r="E59" s="12">
        <v>99.7</v>
      </c>
      <c r="F59" s="48">
        <v>47.1</v>
      </c>
      <c r="G59" s="12">
        <v>80.3</v>
      </c>
    </row>
    <row r="60" spans="1:7" ht="15.75" x14ac:dyDescent="0.25">
      <c r="A60" s="2" t="s">
        <v>11</v>
      </c>
      <c r="B60" s="3" t="s">
        <v>93</v>
      </c>
      <c r="C60" s="57">
        <v>99</v>
      </c>
      <c r="D60" s="57">
        <v>99</v>
      </c>
      <c r="E60" s="57">
        <v>99</v>
      </c>
      <c r="F60" s="57">
        <v>19.399999999999999</v>
      </c>
      <c r="G60" s="23" t="s">
        <v>148</v>
      </c>
    </row>
    <row r="61" spans="1:7" ht="15.75" x14ac:dyDescent="0.25">
      <c r="A61" s="2" t="s">
        <v>49</v>
      </c>
      <c r="B61" s="3" t="s">
        <v>91</v>
      </c>
      <c r="C61" s="12">
        <v>99</v>
      </c>
      <c r="D61" s="12">
        <v>99.2</v>
      </c>
      <c r="E61" s="12">
        <v>99</v>
      </c>
      <c r="F61" s="12">
        <v>30.3</v>
      </c>
      <c r="G61" s="22">
        <v>61.5</v>
      </c>
    </row>
    <row r="62" spans="1:7" ht="15.75" x14ac:dyDescent="0.25">
      <c r="A62" s="2" t="s">
        <v>82</v>
      </c>
      <c r="B62" s="3" t="s">
        <v>94</v>
      </c>
      <c r="C62" s="12">
        <v>99</v>
      </c>
      <c r="D62" s="12">
        <v>99</v>
      </c>
      <c r="E62" s="12">
        <v>99</v>
      </c>
      <c r="F62" s="12" t="s">
        <v>148</v>
      </c>
      <c r="G62" s="12" t="s">
        <v>148</v>
      </c>
    </row>
    <row r="63" spans="1:7" ht="15.75" x14ac:dyDescent="0.25">
      <c r="A63" s="2" t="s">
        <v>10</v>
      </c>
      <c r="B63" s="3" t="s">
        <v>93</v>
      </c>
      <c r="C63" s="23">
        <v>95.3</v>
      </c>
      <c r="D63" s="23">
        <v>95.4</v>
      </c>
      <c r="E63" s="23">
        <v>98.9</v>
      </c>
      <c r="F63" s="23">
        <v>54.6</v>
      </c>
      <c r="G63" s="58">
        <v>70</v>
      </c>
    </row>
    <row r="64" spans="1:7" ht="15.75" x14ac:dyDescent="0.25">
      <c r="A64" s="2" t="s">
        <v>75</v>
      </c>
      <c r="B64" s="3" t="s">
        <v>96</v>
      </c>
      <c r="C64" s="57">
        <v>98.3</v>
      </c>
      <c r="D64" s="57">
        <v>98.31</v>
      </c>
      <c r="E64" s="57">
        <v>98.9</v>
      </c>
      <c r="F64" s="57">
        <v>62.7</v>
      </c>
      <c r="G64" s="58">
        <v>20</v>
      </c>
    </row>
    <row r="65" spans="1:7" ht="15.75" x14ac:dyDescent="0.25">
      <c r="A65" s="2" t="s">
        <v>50</v>
      </c>
      <c r="B65" s="3" t="s">
        <v>89</v>
      </c>
      <c r="C65" s="12">
        <v>97.7</v>
      </c>
      <c r="D65" s="12">
        <v>97.7</v>
      </c>
      <c r="E65" s="12">
        <v>97.7</v>
      </c>
      <c r="F65" s="12">
        <v>53.5</v>
      </c>
      <c r="G65" s="22">
        <v>55.6</v>
      </c>
    </row>
    <row r="66" spans="1:7" ht="15.75" x14ac:dyDescent="0.25">
      <c r="A66" s="2" t="s">
        <v>42</v>
      </c>
      <c r="B66" s="3" t="s">
        <v>92</v>
      </c>
      <c r="C66" s="12">
        <v>96.7</v>
      </c>
      <c r="D66" s="12">
        <v>97.1</v>
      </c>
      <c r="E66" s="12">
        <v>97.5</v>
      </c>
      <c r="F66" s="12">
        <v>95.2</v>
      </c>
      <c r="G66" s="12">
        <v>94</v>
      </c>
    </row>
    <row r="67" spans="1:7" ht="24.75" customHeight="1" x14ac:dyDescent="0.25">
      <c r="A67" s="2" t="s">
        <v>35</v>
      </c>
      <c r="B67" s="3" t="s">
        <v>89</v>
      </c>
      <c r="C67" s="12">
        <v>70</v>
      </c>
      <c r="D67" s="12">
        <v>90</v>
      </c>
      <c r="E67" s="12">
        <v>97</v>
      </c>
      <c r="F67" s="12" t="s">
        <v>148</v>
      </c>
      <c r="G67" s="12" t="s">
        <v>148</v>
      </c>
    </row>
    <row r="68" spans="1:7" ht="15.75" x14ac:dyDescent="0.25">
      <c r="A68" s="2" t="s">
        <v>83</v>
      </c>
      <c r="B68" s="3" t="s">
        <v>92</v>
      </c>
      <c r="C68" s="12">
        <v>95</v>
      </c>
      <c r="D68" s="12">
        <v>96</v>
      </c>
      <c r="E68" s="12">
        <v>96</v>
      </c>
      <c r="F68" s="12">
        <v>68</v>
      </c>
      <c r="G68" s="12">
        <v>68</v>
      </c>
    </row>
    <row r="69" spans="1:7" ht="15.75" x14ac:dyDescent="0.25">
      <c r="A69" s="2" t="s">
        <v>15</v>
      </c>
      <c r="B69" s="3" t="s">
        <v>91</v>
      </c>
      <c r="C69" s="23">
        <v>86</v>
      </c>
      <c r="D69" s="23">
        <v>86</v>
      </c>
      <c r="E69" s="23">
        <v>95.9</v>
      </c>
      <c r="F69" s="42">
        <v>42.6</v>
      </c>
      <c r="G69" s="23">
        <v>76.12</v>
      </c>
    </row>
    <row r="70" spans="1:7" ht="15.75" x14ac:dyDescent="0.25">
      <c r="A70" s="2" t="s">
        <v>14</v>
      </c>
      <c r="B70" s="3" t="s">
        <v>88</v>
      </c>
      <c r="C70" s="23">
        <v>95.1</v>
      </c>
      <c r="D70" s="23">
        <v>93.3</v>
      </c>
      <c r="E70" s="23">
        <v>95.2</v>
      </c>
      <c r="F70" s="23">
        <v>45.9</v>
      </c>
      <c r="G70" s="58">
        <v>44.4</v>
      </c>
    </row>
    <row r="71" spans="1:7" ht="30" x14ac:dyDescent="0.25">
      <c r="A71" s="2" t="s">
        <v>28</v>
      </c>
      <c r="B71" s="3" t="s">
        <v>94</v>
      </c>
      <c r="C71" s="12">
        <v>50</v>
      </c>
      <c r="D71" s="12">
        <v>55</v>
      </c>
      <c r="E71" s="12">
        <v>95</v>
      </c>
      <c r="F71" s="12">
        <v>53.7</v>
      </c>
      <c r="G71" s="22">
        <v>48</v>
      </c>
    </row>
    <row r="72" spans="1:7" ht="15.75" x14ac:dyDescent="0.25">
      <c r="A72" s="2" t="s">
        <v>39</v>
      </c>
      <c r="B72" s="3" t="s">
        <v>91</v>
      </c>
      <c r="C72" s="12">
        <v>80</v>
      </c>
      <c r="D72" s="12">
        <v>89</v>
      </c>
      <c r="E72" s="12">
        <v>95</v>
      </c>
      <c r="F72" s="12">
        <v>50.6</v>
      </c>
      <c r="G72" s="50">
        <v>69</v>
      </c>
    </row>
    <row r="73" spans="1:7" ht="15.75" x14ac:dyDescent="0.25">
      <c r="A73" s="2" t="s">
        <v>62</v>
      </c>
      <c r="B73" s="3" t="s">
        <v>92</v>
      </c>
      <c r="C73" s="39">
        <v>90.8</v>
      </c>
      <c r="D73" s="39">
        <v>94.6</v>
      </c>
      <c r="E73" s="12">
        <v>94.6</v>
      </c>
      <c r="F73" s="12">
        <v>19.7</v>
      </c>
      <c r="G73" s="12">
        <v>36.4</v>
      </c>
    </row>
    <row r="74" spans="1:7" ht="15.75" x14ac:dyDescent="0.25">
      <c r="A74" s="2" t="s">
        <v>51</v>
      </c>
      <c r="B74" s="3" t="s">
        <v>89</v>
      </c>
      <c r="C74" s="11">
        <v>93.4</v>
      </c>
      <c r="D74" s="11">
        <v>94</v>
      </c>
      <c r="E74" s="44">
        <v>94.3</v>
      </c>
      <c r="F74" s="39">
        <v>50.2</v>
      </c>
      <c r="G74" s="39">
        <v>57.6</v>
      </c>
    </row>
    <row r="75" spans="1:7" ht="15.75" x14ac:dyDescent="0.25">
      <c r="A75" s="2" t="s">
        <v>30</v>
      </c>
      <c r="B75" s="3" t="s">
        <v>89</v>
      </c>
      <c r="C75" s="12">
        <v>93.2</v>
      </c>
      <c r="D75" s="12">
        <v>93.6</v>
      </c>
      <c r="E75" s="12">
        <v>93.6</v>
      </c>
      <c r="F75" s="12">
        <v>76</v>
      </c>
      <c r="G75" s="22">
        <v>88</v>
      </c>
    </row>
    <row r="76" spans="1:7" ht="15.75" x14ac:dyDescent="0.25">
      <c r="A76" s="2" t="s">
        <v>6</v>
      </c>
      <c r="B76" s="3" t="s">
        <v>90</v>
      </c>
      <c r="C76" s="12">
        <v>91</v>
      </c>
      <c r="D76" s="12">
        <v>92</v>
      </c>
      <c r="E76" s="12">
        <v>92</v>
      </c>
      <c r="F76" s="12">
        <v>26.9</v>
      </c>
      <c r="G76" s="22">
        <v>32.4</v>
      </c>
    </row>
    <row r="77" spans="1:7" ht="15.75" x14ac:dyDescent="0.25">
      <c r="A77" s="2" t="s">
        <v>27</v>
      </c>
      <c r="B77" s="3" t="s">
        <v>90</v>
      </c>
      <c r="C77" s="12">
        <v>94</v>
      </c>
      <c r="D77" s="12">
        <v>94.2</v>
      </c>
      <c r="E77" s="12">
        <v>91.84</v>
      </c>
      <c r="F77" s="12">
        <v>21.4</v>
      </c>
      <c r="G77" s="22">
        <v>50</v>
      </c>
    </row>
    <row r="78" spans="1:7" ht="15.75" x14ac:dyDescent="0.25">
      <c r="A78" s="2" t="s">
        <v>8</v>
      </c>
      <c r="B78" s="3" t="s">
        <v>88</v>
      </c>
      <c r="C78" s="12">
        <v>90</v>
      </c>
      <c r="D78" s="12">
        <v>90</v>
      </c>
      <c r="E78" s="12">
        <v>90</v>
      </c>
      <c r="F78" s="12">
        <v>40.5</v>
      </c>
      <c r="G78" s="12">
        <v>47.8</v>
      </c>
    </row>
    <row r="79" spans="1:7" ht="15.75" x14ac:dyDescent="0.25">
      <c r="A79" s="2" t="s">
        <v>72</v>
      </c>
      <c r="B79" s="3" t="s">
        <v>89</v>
      </c>
      <c r="C79" s="12">
        <v>87.3</v>
      </c>
      <c r="D79" s="12">
        <v>87.5</v>
      </c>
      <c r="E79" s="12">
        <v>87.5</v>
      </c>
      <c r="F79" s="12">
        <v>30</v>
      </c>
      <c r="G79" s="22">
        <v>50</v>
      </c>
    </row>
    <row r="80" spans="1:7" ht="15.75" x14ac:dyDescent="0.25">
      <c r="A80" s="2" t="s">
        <v>85</v>
      </c>
      <c r="B80" s="3" t="s">
        <v>90</v>
      </c>
      <c r="C80" s="12">
        <v>60</v>
      </c>
      <c r="D80" s="12">
        <v>65</v>
      </c>
      <c r="E80" s="12">
        <v>85.7</v>
      </c>
      <c r="F80" s="55">
        <v>36.1</v>
      </c>
      <c r="G80" s="55">
        <v>37.1</v>
      </c>
    </row>
    <row r="81" spans="1:7" ht="15.75" x14ac:dyDescent="0.25">
      <c r="A81" s="2" t="s">
        <v>69</v>
      </c>
      <c r="B81" s="3" t="s">
        <v>93</v>
      </c>
      <c r="C81" s="12">
        <v>83.3</v>
      </c>
      <c r="D81" s="12">
        <v>84</v>
      </c>
      <c r="E81" s="12">
        <v>84</v>
      </c>
      <c r="F81" s="72">
        <v>44.9</v>
      </c>
      <c r="G81" s="72">
        <v>60</v>
      </c>
    </row>
    <row r="82" spans="1:7" ht="15.75" x14ac:dyDescent="0.25">
      <c r="A82" s="2" t="s">
        <v>64</v>
      </c>
      <c r="B82" s="3" t="s">
        <v>96</v>
      </c>
      <c r="C82" s="12">
        <v>83</v>
      </c>
      <c r="D82" s="12">
        <v>83</v>
      </c>
      <c r="E82" s="12">
        <v>83</v>
      </c>
      <c r="F82" s="24">
        <v>58.3</v>
      </c>
      <c r="G82" s="24">
        <v>65</v>
      </c>
    </row>
    <row r="83" spans="1:7" ht="15.75" x14ac:dyDescent="0.25">
      <c r="A83" s="2" t="s">
        <v>63</v>
      </c>
      <c r="B83" s="3" t="s">
        <v>90</v>
      </c>
      <c r="C83" s="12">
        <v>85</v>
      </c>
      <c r="D83" s="12">
        <v>90</v>
      </c>
      <c r="E83" s="12">
        <v>82</v>
      </c>
      <c r="F83" s="12">
        <v>100</v>
      </c>
      <c r="G83" s="12">
        <v>100</v>
      </c>
    </row>
    <row r="84" spans="1:7" ht="15.75" x14ac:dyDescent="0.25">
      <c r="A84" s="2" t="s">
        <v>74</v>
      </c>
      <c r="B84" s="3" t="s">
        <v>89</v>
      </c>
      <c r="C84" s="23">
        <v>73</v>
      </c>
      <c r="D84" s="23">
        <v>74</v>
      </c>
      <c r="E84" s="23">
        <v>75</v>
      </c>
      <c r="F84" s="23" t="s">
        <v>145</v>
      </c>
      <c r="G84" s="23" t="s">
        <v>145</v>
      </c>
    </row>
    <row r="85" spans="1:7" ht="15.75" x14ac:dyDescent="0.25">
      <c r="A85" s="2" t="s">
        <v>67</v>
      </c>
      <c r="B85" s="3" t="s">
        <v>93</v>
      </c>
      <c r="C85" s="46">
        <v>70</v>
      </c>
      <c r="D85" s="12">
        <v>70</v>
      </c>
      <c r="E85" s="12">
        <v>70</v>
      </c>
      <c r="F85" s="48">
        <v>16.3</v>
      </c>
      <c r="G85" s="12" t="s">
        <v>145</v>
      </c>
    </row>
    <row r="86" spans="1:7" ht="15.75" x14ac:dyDescent="0.25">
      <c r="A86" s="2" t="s">
        <v>5</v>
      </c>
      <c r="B86" s="3" t="s">
        <v>89</v>
      </c>
      <c r="C86" s="12">
        <v>45</v>
      </c>
      <c r="D86" s="12">
        <v>51</v>
      </c>
      <c r="E86" s="12">
        <v>51</v>
      </c>
      <c r="F86" s="12">
        <v>63.4</v>
      </c>
      <c r="G86" s="12">
        <v>48.7</v>
      </c>
    </row>
    <row r="87" spans="1:7" ht="30" x14ac:dyDescent="0.25">
      <c r="A87" s="2" t="s">
        <v>80</v>
      </c>
      <c r="B87" s="3" t="s">
        <v>96</v>
      </c>
      <c r="C87" s="24">
        <v>30</v>
      </c>
      <c r="D87" s="24">
        <v>40</v>
      </c>
      <c r="E87" s="25">
        <v>40</v>
      </c>
      <c r="F87" s="25">
        <v>15.066666666666668</v>
      </c>
      <c r="G87" s="39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17" activePane="bottomLeft" state="frozen"/>
      <selection pane="bottomLeft" activeCell="G24" sqref="G24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0.28515625" style="59" customWidth="1"/>
    <col min="4" max="4" width="10.7109375" style="59" customWidth="1"/>
    <col min="5" max="5" width="17" style="59" customWidth="1"/>
    <col min="6" max="6" width="17.28515625" style="59" customWidth="1"/>
    <col min="7" max="7" width="15.85546875" style="59" customWidth="1"/>
    <col min="8" max="16384" width="9.140625" style="59"/>
  </cols>
  <sheetData>
    <row r="1" spans="1:7" ht="84.75" customHeight="1" x14ac:dyDescent="0.25">
      <c r="A1" s="125" t="s">
        <v>153</v>
      </c>
      <c r="B1" s="125"/>
      <c r="C1" s="125"/>
      <c r="D1" s="125"/>
      <c r="E1" s="125"/>
      <c r="F1" s="125"/>
      <c r="G1" s="125"/>
    </row>
    <row r="2" spans="1:7" s="62" customFormat="1" ht="167.25" customHeight="1" x14ac:dyDescent="0.25">
      <c r="A2" s="9" t="s">
        <v>1</v>
      </c>
      <c r="B2" s="9" t="s">
        <v>2</v>
      </c>
      <c r="C2" s="8" t="s">
        <v>139</v>
      </c>
      <c r="D2" s="8" t="s">
        <v>140</v>
      </c>
      <c r="E2" s="8" t="s">
        <v>141</v>
      </c>
      <c r="F2" s="8" t="s">
        <v>142</v>
      </c>
      <c r="G2" s="8" t="s">
        <v>143</v>
      </c>
    </row>
    <row r="3" spans="1:7" x14ac:dyDescent="0.25">
      <c r="A3" s="8" t="s">
        <v>3</v>
      </c>
      <c r="B3" s="9" t="s">
        <v>88</v>
      </c>
      <c r="C3" s="9" t="s">
        <v>145</v>
      </c>
      <c r="D3" s="9" t="s">
        <v>145</v>
      </c>
      <c r="E3" s="9" t="s">
        <v>145</v>
      </c>
      <c r="F3" s="9" t="s">
        <v>145</v>
      </c>
      <c r="G3" s="9" t="s">
        <v>145</v>
      </c>
    </row>
    <row r="4" spans="1:7" x14ac:dyDescent="0.25">
      <c r="A4" s="10" t="s">
        <v>4</v>
      </c>
      <c r="B4" s="9" t="s">
        <v>89</v>
      </c>
      <c r="C4" s="9" t="s">
        <v>145</v>
      </c>
      <c r="D4" s="9" t="s">
        <v>145</v>
      </c>
      <c r="E4" s="9" t="s">
        <v>145</v>
      </c>
      <c r="F4" s="9" t="s">
        <v>145</v>
      </c>
      <c r="G4" s="9" t="s">
        <v>145</v>
      </c>
    </row>
    <row r="5" spans="1:7" x14ac:dyDescent="0.25">
      <c r="A5" s="8" t="s">
        <v>5</v>
      </c>
      <c r="B5" s="9" t="s">
        <v>89</v>
      </c>
      <c r="C5" s="9" t="s">
        <v>145</v>
      </c>
      <c r="D5" s="9" t="s">
        <v>145</v>
      </c>
      <c r="E5" s="9" t="s">
        <v>145</v>
      </c>
      <c r="F5" s="9" t="s">
        <v>145</v>
      </c>
      <c r="G5" s="9" t="s">
        <v>145</v>
      </c>
    </row>
    <row r="6" spans="1:7" x14ac:dyDescent="0.25">
      <c r="A6" s="8" t="s">
        <v>8</v>
      </c>
      <c r="B6" s="9" t="s">
        <v>88</v>
      </c>
      <c r="C6" s="9" t="s">
        <v>145</v>
      </c>
      <c r="D6" s="9" t="s">
        <v>145</v>
      </c>
      <c r="E6" s="9" t="s">
        <v>145</v>
      </c>
      <c r="F6" s="9" t="s">
        <v>145</v>
      </c>
      <c r="G6" s="9" t="s">
        <v>145</v>
      </c>
    </row>
    <row r="7" spans="1:7" x14ac:dyDescent="0.25">
      <c r="A7" s="8" t="s">
        <v>15</v>
      </c>
      <c r="B7" s="9" t="s">
        <v>91</v>
      </c>
      <c r="C7" s="9" t="s">
        <v>145</v>
      </c>
      <c r="D7" s="9" t="s">
        <v>145</v>
      </c>
      <c r="E7" s="9" t="s">
        <v>145</v>
      </c>
      <c r="F7" s="9" t="s">
        <v>145</v>
      </c>
      <c r="G7" s="9" t="s">
        <v>145</v>
      </c>
    </row>
    <row r="8" spans="1:7" x14ac:dyDescent="0.25">
      <c r="A8" s="8" t="s">
        <v>19</v>
      </c>
      <c r="B8" s="9" t="s">
        <v>90</v>
      </c>
      <c r="C8" s="9" t="s">
        <v>145</v>
      </c>
      <c r="D8" s="9" t="s">
        <v>145</v>
      </c>
      <c r="E8" s="9" t="s">
        <v>145</v>
      </c>
      <c r="F8" s="9" t="s">
        <v>145</v>
      </c>
      <c r="G8" s="9" t="s">
        <v>145</v>
      </c>
    </row>
    <row r="9" spans="1:7" ht="15.75" customHeight="1" x14ac:dyDescent="0.25">
      <c r="A9" s="8" t="s">
        <v>24</v>
      </c>
      <c r="B9" s="9" t="s">
        <v>91</v>
      </c>
      <c r="C9" s="9" t="s">
        <v>145</v>
      </c>
      <c r="D9" s="9" t="s">
        <v>145</v>
      </c>
      <c r="E9" s="9" t="s">
        <v>145</v>
      </c>
      <c r="F9" s="88">
        <v>51.5</v>
      </c>
      <c r="G9" s="9">
        <v>95</v>
      </c>
    </row>
    <row r="10" spans="1:7" x14ac:dyDescent="0.25">
      <c r="A10" s="8" t="s">
        <v>26</v>
      </c>
      <c r="B10" s="9" t="s">
        <v>93</v>
      </c>
      <c r="C10" s="9" t="s">
        <v>145</v>
      </c>
      <c r="D10" s="9" t="s">
        <v>145</v>
      </c>
      <c r="E10" s="9" t="s">
        <v>145</v>
      </c>
      <c r="F10" s="9" t="s">
        <v>145</v>
      </c>
      <c r="G10" s="9" t="s">
        <v>145</v>
      </c>
    </row>
    <row r="11" spans="1:7" x14ac:dyDescent="0.25">
      <c r="A11" s="8" t="s">
        <v>35</v>
      </c>
      <c r="B11" s="9" t="s">
        <v>89</v>
      </c>
      <c r="C11" s="36" t="s">
        <v>145</v>
      </c>
      <c r="D11" s="36" t="s">
        <v>145</v>
      </c>
      <c r="E11" s="36" t="s">
        <v>145</v>
      </c>
      <c r="F11" s="36" t="s">
        <v>145</v>
      </c>
      <c r="G11" s="36" t="s">
        <v>145</v>
      </c>
    </row>
    <row r="12" spans="1:7" ht="18.75" customHeight="1" x14ac:dyDescent="0.25">
      <c r="A12" s="8" t="s">
        <v>38</v>
      </c>
      <c r="B12" s="9" t="s">
        <v>93</v>
      </c>
      <c r="C12" s="9" t="s">
        <v>145</v>
      </c>
      <c r="D12" s="9" t="s">
        <v>145</v>
      </c>
      <c r="E12" s="9" t="s">
        <v>145</v>
      </c>
      <c r="F12" s="9" t="s">
        <v>145</v>
      </c>
      <c r="G12" s="9" t="s">
        <v>145</v>
      </c>
    </row>
    <row r="13" spans="1:7" x14ac:dyDescent="0.25">
      <c r="A13" s="8" t="s">
        <v>40</v>
      </c>
      <c r="B13" s="9" t="s">
        <v>93</v>
      </c>
      <c r="C13" s="9" t="s">
        <v>145</v>
      </c>
      <c r="D13" s="9" t="s">
        <v>145</v>
      </c>
      <c r="E13" s="9" t="s">
        <v>145</v>
      </c>
      <c r="F13" s="9" t="s">
        <v>145</v>
      </c>
      <c r="G13" s="9" t="s">
        <v>145</v>
      </c>
    </row>
    <row r="14" spans="1:7" ht="30" x14ac:dyDescent="0.25">
      <c r="A14" s="8" t="s">
        <v>47</v>
      </c>
      <c r="B14" s="9" t="s">
        <v>91</v>
      </c>
      <c r="C14" s="9" t="s">
        <v>145</v>
      </c>
      <c r="D14" s="9" t="s">
        <v>145</v>
      </c>
      <c r="E14" s="9" t="s">
        <v>145</v>
      </c>
      <c r="F14" s="9" t="s">
        <v>145</v>
      </c>
      <c r="G14" s="9" t="s">
        <v>145</v>
      </c>
    </row>
    <row r="15" spans="1:7" x14ac:dyDescent="0.25">
      <c r="A15" s="8" t="s">
        <v>51</v>
      </c>
      <c r="B15" s="9" t="s">
        <v>89</v>
      </c>
      <c r="C15" s="9" t="s">
        <v>145</v>
      </c>
      <c r="D15" s="9" t="s">
        <v>145</v>
      </c>
      <c r="E15" s="9" t="s">
        <v>145</v>
      </c>
      <c r="F15" s="9" t="s">
        <v>145</v>
      </c>
      <c r="G15" s="9" t="s">
        <v>145</v>
      </c>
    </row>
    <row r="16" spans="1:7" x14ac:dyDescent="0.25">
      <c r="A16" s="8" t="s">
        <v>53</v>
      </c>
      <c r="B16" s="9" t="s">
        <v>93</v>
      </c>
      <c r="C16" s="9" t="s">
        <v>145</v>
      </c>
      <c r="D16" s="9" t="s">
        <v>145</v>
      </c>
      <c r="E16" s="9" t="s">
        <v>145</v>
      </c>
      <c r="F16" s="9" t="s">
        <v>145</v>
      </c>
      <c r="G16" s="9" t="s">
        <v>145</v>
      </c>
    </row>
    <row r="17" spans="1:7" x14ac:dyDescent="0.25">
      <c r="A17" s="8" t="s">
        <v>56</v>
      </c>
      <c r="B17" s="9" t="s">
        <v>90</v>
      </c>
      <c r="C17" s="9" t="s">
        <v>145</v>
      </c>
      <c r="D17" s="9" t="s">
        <v>145</v>
      </c>
      <c r="E17" s="9" t="s">
        <v>145</v>
      </c>
      <c r="F17" s="9" t="s">
        <v>145</v>
      </c>
      <c r="G17" s="9" t="s">
        <v>145</v>
      </c>
    </row>
    <row r="18" spans="1:7" x14ac:dyDescent="0.25">
      <c r="A18" s="8" t="s">
        <v>68</v>
      </c>
      <c r="B18" s="9" t="s">
        <v>94</v>
      </c>
      <c r="C18" s="9" t="s">
        <v>145</v>
      </c>
      <c r="D18" s="9" t="s">
        <v>145</v>
      </c>
      <c r="E18" s="9" t="s">
        <v>145</v>
      </c>
      <c r="F18" s="9">
        <v>68.900000000000006</v>
      </c>
      <c r="G18" s="28">
        <v>100</v>
      </c>
    </row>
    <row r="19" spans="1:7" x14ac:dyDescent="0.25">
      <c r="A19" s="8" t="s">
        <v>82</v>
      </c>
      <c r="B19" s="9" t="s">
        <v>94</v>
      </c>
      <c r="C19" s="9" t="s">
        <v>145</v>
      </c>
      <c r="D19" s="9" t="s">
        <v>145</v>
      </c>
      <c r="E19" s="9" t="s">
        <v>145</v>
      </c>
      <c r="F19" s="9" t="s">
        <v>145</v>
      </c>
      <c r="G19" s="9" t="s">
        <v>145</v>
      </c>
    </row>
    <row r="20" spans="1:7" ht="30" x14ac:dyDescent="0.25">
      <c r="A20" s="8" t="s">
        <v>84</v>
      </c>
      <c r="B20" s="9" t="s">
        <v>90</v>
      </c>
      <c r="C20" s="9" t="s">
        <v>145</v>
      </c>
      <c r="D20" s="9" t="s">
        <v>145</v>
      </c>
      <c r="E20" s="9" t="s">
        <v>145</v>
      </c>
      <c r="F20" s="9" t="s">
        <v>145</v>
      </c>
      <c r="G20" s="9" t="s">
        <v>145</v>
      </c>
    </row>
    <row r="21" spans="1:7" x14ac:dyDescent="0.25">
      <c r="A21" s="8" t="s">
        <v>85</v>
      </c>
      <c r="B21" s="9" t="s">
        <v>90</v>
      </c>
      <c r="C21" s="9" t="s">
        <v>145</v>
      </c>
      <c r="D21" s="9" t="s">
        <v>145</v>
      </c>
      <c r="E21" s="9" t="s">
        <v>145</v>
      </c>
      <c r="F21" s="9" t="s">
        <v>145</v>
      </c>
      <c r="G21" s="9" t="s">
        <v>145</v>
      </c>
    </row>
    <row r="22" spans="1:7" x14ac:dyDescent="0.25">
      <c r="A22" s="8" t="s">
        <v>13</v>
      </c>
      <c r="B22" s="9" t="s">
        <v>93</v>
      </c>
      <c r="C22" s="36" t="s">
        <v>148</v>
      </c>
      <c r="D22" s="36" t="s">
        <v>148</v>
      </c>
      <c r="E22" s="36" t="s">
        <v>148</v>
      </c>
      <c r="F22" s="14">
        <v>63.2</v>
      </c>
      <c r="G22" s="14">
        <v>87.5</v>
      </c>
    </row>
    <row r="23" spans="1:7" ht="33.75" customHeight="1" x14ac:dyDescent="0.25">
      <c r="A23" s="8" t="s">
        <v>61</v>
      </c>
      <c r="B23" s="9" t="s">
        <v>91</v>
      </c>
      <c r="C23" s="27">
        <v>152</v>
      </c>
      <c r="D23" s="90">
        <v>80</v>
      </c>
      <c r="E23" s="34">
        <v>152</v>
      </c>
      <c r="F23" s="26">
        <v>69.7</v>
      </c>
      <c r="G23" s="26">
        <v>71</v>
      </c>
    </row>
    <row r="24" spans="1:7" x14ac:dyDescent="0.25">
      <c r="A24" s="8" t="s">
        <v>79</v>
      </c>
      <c r="B24" s="9" t="s">
        <v>89</v>
      </c>
      <c r="C24" s="9">
        <v>0</v>
      </c>
      <c r="D24" s="9">
        <v>133.9</v>
      </c>
      <c r="E24" s="9">
        <v>133.9</v>
      </c>
      <c r="F24" s="9">
        <v>55.4</v>
      </c>
      <c r="G24" s="9">
        <v>100</v>
      </c>
    </row>
    <row r="25" spans="1:7" x14ac:dyDescent="0.25">
      <c r="A25" s="8" t="s">
        <v>72</v>
      </c>
      <c r="B25" s="9" t="s">
        <v>89</v>
      </c>
      <c r="C25" s="9">
        <v>105</v>
      </c>
      <c r="D25" s="9">
        <v>115</v>
      </c>
      <c r="E25" s="9">
        <v>115</v>
      </c>
      <c r="F25" s="9">
        <v>52</v>
      </c>
      <c r="G25" s="28">
        <v>66</v>
      </c>
    </row>
    <row r="26" spans="1:7" x14ac:dyDescent="0.25">
      <c r="A26" s="8" t="s">
        <v>6</v>
      </c>
      <c r="B26" s="9" t="s">
        <v>90</v>
      </c>
      <c r="C26" s="9">
        <v>100</v>
      </c>
      <c r="D26" s="9">
        <v>100</v>
      </c>
      <c r="E26" s="9">
        <v>100</v>
      </c>
      <c r="F26" s="9">
        <v>34.6</v>
      </c>
      <c r="G26" s="28">
        <v>33.299999999999997</v>
      </c>
    </row>
    <row r="27" spans="1:7" x14ac:dyDescent="0.25">
      <c r="A27" s="8" t="s">
        <v>11</v>
      </c>
      <c r="B27" s="9" t="s">
        <v>93</v>
      </c>
      <c r="C27" s="34">
        <v>100</v>
      </c>
      <c r="D27" s="34">
        <v>20</v>
      </c>
      <c r="E27" s="34">
        <v>100</v>
      </c>
      <c r="F27" s="34">
        <v>35.200000000000003</v>
      </c>
      <c r="G27" s="9" t="s">
        <v>148</v>
      </c>
    </row>
    <row r="28" spans="1:7" x14ac:dyDescent="0.25">
      <c r="A28" s="8" t="s">
        <v>14</v>
      </c>
      <c r="B28" s="9" t="s">
        <v>88</v>
      </c>
      <c r="C28" s="9">
        <v>100</v>
      </c>
      <c r="D28" s="9">
        <v>100</v>
      </c>
      <c r="E28" s="9">
        <v>100</v>
      </c>
      <c r="F28" s="9">
        <v>57.8</v>
      </c>
      <c r="G28" s="28">
        <v>54.5</v>
      </c>
    </row>
    <row r="29" spans="1:7" ht="30" x14ac:dyDescent="0.25">
      <c r="A29" s="8" t="s">
        <v>18</v>
      </c>
      <c r="B29" s="9" t="s">
        <v>90</v>
      </c>
      <c r="C29" s="9">
        <v>100</v>
      </c>
      <c r="D29" s="9">
        <v>100</v>
      </c>
      <c r="E29" s="9">
        <v>100</v>
      </c>
      <c r="F29" s="9">
        <v>42.7</v>
      </c>
      <c r="G29" s="28">
        <v>17</v>
      </c>
    </row>
    <row r="30" spans="1:7" x14ac:dyDescent="0.25">
      <c r="A30" s="8" t="s">
        <v>21</v>
      </c>
      <c r="B30" s="9" t="s">
        <v>94</v>
      </c>
      <c r="C30" s="9">
        <v>100</v>
      </c>
      <c r="D30" s="9">
        <v>100</v>
      </c>
      <c r="E30" s="9">
        <v>100</v>
      </c>
      <c r="F30" s="9">
        <v>44.44</v>
      </c>
      <c r="G30" s="9" t="s">
        <v>148</v>
      </c>
    </row>
    <row r="31" spans="1:7" x14ac:dyDescent="0.25">
      <c r="A31" s="8" t="s">
        <v>49</v>
      </c>
      <c r="B31" s="9" t="s">
        <v>91</v>
      </c>
      <c r="C31" s="9">
        <v>100</v>
      </c>
      <c r="D31" s="9">
        <v>100</v>
      </c>
      <c r="E31" s="9">
        <v>100</v>
      </c>
      <c r="F31" s="9">
        <v>41.9</v>
      </c>
      <c r="G31" s="28">
        <v>61.5</v>
      </c>
    </row>
    <row r="32" spans="1:7" ht="15.75" x14ac:dyDescent="0.25">
      <c r="A32" s="8" t="s">
        <v>60</v>
      </c>
      <c r="B32" s="9" t="s">
        <v>92</v>
      </c>
      <c r="C32" s="85">
        <v>100</v>
      </c>
      <c r="D32" s="85">
        <v>100</v>
      </c>
      <c r="E32" s="85">
        <v>100</v>
      </c>
      <c r="F32" s="27">
        <v>62.1</v>
      </c>
      <c r="G32" s="9">
        <v>55.4</v>
      </c>
    </row>
    <row r="33" spans="1:7" x14ac:dyDescent="0.25">
      <c r="A33" s="8" t="s">
        <v>62</v>
      </c>
      <c r="B33" s="9" t="s">
        <v>92</v>
      </c>
      <c r="C33" s="26">
        <v>100</v>
      </c>
      <c r="D33" s="26">
        <v>100</v>
      </c>
      <c r="E33" s="26">
        <v>100</v>
      </c>
      <c r="F33" s="9">
        <v>27.9</v>
      </c>
      <c r="G33" s="9">
        <v>36.4</v>
      </c>
    </row>
    <row r="34" spans="1:7" x14ac:dyDescent="0.25">
      <c r="A34" s="8" t="s">
        <v>75</v>
      </c>
      <c r="B34" s="9" t="s">
        <v>96</v>
      </c>
      <c r="C34" s="34">
        <v>100</v>
      </c>
      <c r="D34" s="34">
        <v>100</v>
      </c>
      <c r="E34" s="34">
        <v>100</v>
      </c>
      <c r="F34" s="34">
        <v>76.7</v>
      </c>
      <c r="G34" s="28">
        <v>0</v>
      </c>
    </row>
    <row r="35" spans="1:7" x14ac:dyDescent="0.25">
      <c r="A35" s="8" t="s">
        <v>76</v>
      </c>
      <c r="B35" s="9" t="s">
        <v>92</v>
      </c>
      <c r="C35" s="9">
        <v>100</v>
      </c>
      <c r="D35" s="9">
        <v>100</v>
      </c>
      <c r="E35" s="9">
        <v>100</v>
      </c>
      <c r="F35" s="9">
        <v>66.8</v>
      </c>
      <c r="G35" s="9">
        <v>68.5</v>
      </c>
    </row>
    <row r="36" spans="1:7" x14ac:dyDescent="0.25">
      <c r="A36" s="8" t="s">
        <v>83</v>
      </c>
      <c r="B36" s="9" t="s">
        <v>92</v>
      </c>
      <c r="C36" s="9">
        <v>78</v>
      </c>
      <c r="D36" s="9">
        <v>85</v>
      </c>
      <c r="E36" s="9">
        <v>100</v>
      </c>
      <c r="F36" s="9">
        <v>71.3</v>
      </c>
      <c r="G36" s="9">
        <v>75</v>
      </c>
    </row>
    <row r="37" spans="1:7" x14ac:dyDescent="0.25">
      <c r="A37" s="8" t="s">
        <v>87</v>
      </c>
      <c r="B37" s="9" t="s">
        <v>93</v>
      </c>
      <c r="C37" s="27">
        <v>100</v>
      </c>
      <c r="D37" s="27">
        <v>100</v>
      </c>
      <c r="E37" s="27">
        <v>100</v>
      </c>
      <c r="F37" s="9">
        <v>63.5</v>
      </c>
      <c r="G37" s="9">
        <v>87.7</v>
      </c>
    </row>
    <row r="38" spans="1:7" x14ac:dyDescent="0.25">
      <c r="A38" s="8" t="s">
        <v>46</v>
      </c>
      <c r="B38" s="9" t="s">
        <v>91</v>
      </c>
      <c r="C38" s="30">
        <v>99.99</v>
      </c>
      <c r="D38" s="30">
        <v>99.9</v>
      </c>
      <c r="E38" s="30">
        <v>99.99</v>
      </c>
      <c r="F38" s="31">
        <f>(55.7+54.7+58.9)/3</f>
        <v>56.433333333333337</v>
      </c>
      <c r="G38" s="14">
        <v>80</v>
      </c>
    </row>
    <row r="39" spans="1:7" x14ac:dyDescent="0.25">
      <c r="A39" s="8" t="s">
        <v>7</v>
      </c>
      <c r="B39" s="9" t="s">
        <v>91</v>
      </c>
      <c r="C39" s="9">
        <v>100</v>
      </c>
      <c r="D39" s="9">
        <v>100</v>
      </c>
      <c r="E39" s="9">
        <v>93.8</v>
      </c>
      <c r="F39" s="9">
        <v>47.4</v>
      </c>
      <c r="G39" s="9">
        <v>100</v>
      </c>
    </row>
    <row r="40" spans="1:7" ht="30" x14ac:dyDescent="0.25">
      <c r="A40" s="8" t="s">
        <v>23</v>
      </c>
      <c r="B40" s="9" t="s">
        <v>94</v>
      </c>
      <c r="C40" s="9">
        <v>80</v>
      </c>
      <c r="D40" s="9">
        <v>90</v>
      </c>
      <c r="E40" s="9">
        <v>90</v>
      </c>
      <c r="F40" s="36">
        <v>52.5</v>
      </c>
      <c r="G40" s="36">
        <v>85.5</v>
      </c>
    </row>
    <row r="41" spans="1:7" x14ac:dyDescent="0.25">
      <c r="A41" s="8" t="s">
        <v>10</v>
      </c>
      <c r="B41" s="9" t="s">
        <v>93</v>
      </c>
      <c r="C41" s="9">
        <v>8.5</v>
      </c>
      <c r="D41" s="9">
        <v>13.6</v>
      </c>
      <c r="E41" s="9">
        <v>63.5</v>
      </c>
      <c r="F41" s="9">
        <v>71.7</v>
      </c>
      <c r="G41" s="28">
        <v>80</v>
      </c>
    </row>
    <row r="42" spans="1:7" x14ac:dyDescent="0.25">
      <c r="A42" s="8" t="s">
        <v>71</v>
      </c>
      <c r="B42" s="9" t="s">
        <v>93</v>
      </c>
      <c r="C42" s="9">
        <v>24</v>
      </c>
      <c r="D42" s="9">
        <v>50</v>
      </c>
      <c r="E42" s="9">
        <v>50</v>
      </c>
      <c r="F42" s="9">
        <v>43</v>
      </c>
      <c r="G42" s="9">
        <v>68</v>
      </c>
    </row>
    <row r="43" spans="1:7" x14ac:dyDescent="0.25">
      <c r="A43" s="8" t="s">
        <v>45</v>
      </c>
      <c r="B43" s="9" t="s">
        <v>93</v>
      </c>
      <c r="C43" s="9">
        <v>48</v>
      </c>
      <c r="D43" s="9">
        <v>43</v>
      </c>
      <c r="E43" s="9">
        <v>49</v>
      </c>
      <c r="F43" s="9">
        <v>69</v>
      </c>
      <c r="G43" s="28">
        <v>62</v>
      </c>
    </row>
    <row r="44" spans="1:7" x14ac:dyDescent="0.25">
      <c r="A44" s="8" t="s">
        <v>44</v>
      </c>
      <c r="B44" s="9" t="s">
        <v>93</v>
      </c>
      <c r="C44" s="9">
        <v>20.399999999999999</v>
      </c>
      <c r="D44" s="9">
        <v>25</v>
      </c>
      <c r="E44" s="9">
        <v>38</v>
      </c>
      <c r="F44" s="92">
        <v>63.644261603375497</v>
      </c>
      <c r="G44" s="92">
        <v>87.399000000000001</v>
      </c>
    </row>
    <row r="45" spans="1:7" x14ac:dyDescent="0.25">
      <c r="A45" s="8" t="s">
        <v>74</v>
      </c>
      <c r="B45" s="9" t="s">
        <v>89</v>
      </c>
      <c r="C45" s="9">
        <v>15</v>
      </c>
      <c r="D45" s="9">
        <v>17</v>
      </c>
      <c r="E45" s="9">
        <v>37</v>
      </c>
      <c r="F45" s="36" t="s">
        <v>148</v>
      </c>
      <c r="G45" s="36" t="s">
        <v>148</v>
      </c>
    </row>
    <row r="46" spans="1:7" x14ac:dyDescent="0.25">
      <c r="A46" s="8" t="s">
        <v>67</v>
      </c>
      <c r="B46" s="9" t="s">
        <v>93</v>
      </c>
      <c r="C46" s="33">
        <v>22</v>
      </c>
      <c r="D46" s="9">
        <v>23</v>
      </c>
      <c r="E46" s="9">
        <v>34.89</v>
      </c>
      <c r="F46" s="34">
        <v>42</v>
      </c>
      <c r="G46" s="9" t="s">
        <v>148</v>
      </c>
    </row>
    <row r="47" spans="1:7" x14ac:dyDescent="0.25">
      <c r="A47" s="8" t="s">
        <v>63</v>
      </c>
      <c r="B47" s="9" t="s">
        <v>90</v>
      </c>
      <c r="C47" s="9">
        <v>20</v>
      </c>
      <c r="D47" s="9">
        <v>20</v>
      </c>
      <c r="E47" s="9">
        <v>33</v>
      </c>
      <c r="F47" s="9" t="s">
        <v>148</v>
      </c>
      <c r="G47" s="9" t="s">
        <v>148</v>
      </c>
    </row>
    <row r="48" spans="1:7" x14ac:dyDescent="0.25">
      <c r="A48" s="8" t="s">
        <v>78</v>
      </c>
      <c r="B48" s="9" t="s">
        <v>90</v>
      </c>
      <c r="C48" s="96">
        <v>10</v>
      </c>
      <c r="D48" s="96">
        <v>15</v>
      </c>
      <c r="E48" s="96">
        <v>27.3</v>
      </c>
      <c r="F48" s="36">
        <v>46</v>
      </c>
      <c r="G48" s="94">
        <v>100</v>
      </c>
    </row>
    <row r="49" spans="1:7" x14ac:dyDescent="0.25">
      <c r="A49" s="8" t="s">
        <v>42</v>
      </c>
      <c r="B49" s="9" t="s">
        <v>92</v>
      </c>
      <c r="C49" s="91">
        <v>20</v>
      </c>
      <c r="D49" s="91">
        <v>25</v>
      </c>
      <c r="E49" s="91">
        <v>25</v>
      </c>
      <c r="F49" s="91">
        <v>88.7</v>
      </c>
      <c r="G49" s="91">
        <v>83.3</v>
      </c>
    </row>
    <row r="50" spans="1:7" x14ac:dyDescent="0.25">
      <c r="A50" s="8" t="s">
        <v>57</v>
      </c>
      <c r="B50" s="9" t="s">
        <v>91</v>
      </c>
      <c r="C50" s="32">
        <v>20</v>
      </c>
      <c r="D50" s="32">
        <v>25</v>
      </c>
      <c r="E50" s="32">
        <v>25</v>
      </c>
      <c r="F50" s="93">
        <v>65.599999999999994</v>
      </c>
      <c r="G50" s="9" t="s">
        <v>145</v>
      </c>
    </row>
    <row r="51" spans="1:7" x14ac:dyDescent="0.25">
      <c r="A51" s="8" t="s">
        <v>31</v>
      </c>
      <c r="B51" s="9" t="s">
        <v>92</v>
      </c>
      <c r="C51" s="9">
        <v>17.5</v>
      </c>
      <c r="D51" s="9">
        <v>22.5</v>
      </c>
      <c r="E51" s="9">
        <v>22.5</v>
      </c>
      <c r="F51" s="34">
        <v>61.2</v>
      </c>
      <c r="G51" s="34">
        <v>69.3</v>
      </c>
    </row>
    <row r="52" spans="1:7" x14ac:dyDescent="0.25">
      <c r="A52" s="8" t="s">
        <v>54</v>
      </c>
      <c r="B52" s="9" t="s">
        <v>92</v>
      </c>
      <c r="C52" s="14">
        <v>20</v>
      </c>
      <c r="D52" s="9">
        <v>22</v>
      </c>
      <c r="E52" s="9">
        <v>22</v>
      </c>
      <c r="F52" s="26">
        <v>73.400000000000006</v>
      </c>
      <c r="G52" s="9">
        <v>80.3</v>
      </c>
    </row>
    <row r="53" spans="1:7" ht="30" x14ac:dyDescent="0.25">
      <c r="A53" s="8" t="s">
        <v>12</v>
      </c>
      <c r="B53" s="9" t="s">
        <v>90</v>
      </c>
      <c r="C53" s="9">
        <v>20.100000000000001</v>
      </c>
      <c r="D53" s="9">
        <v>20.2</v>
      </c>
      <c r="E53" s="14">
        <v>20.2</v>
      </c>
      <c r="F53" s="9">
        <v>39.299999999999997</v>
      </c>
      <c r="G53" s="9" t="s">
        <v>146</v>
      </c>
    </row>
    <row r="54" spans="1:7" ht="30" x14ac:dyDescent="0.25">
      <c r="A54" s="8" t="s">
        <v>28</v>
      </c>
      <c r="B54" s="9" t="s">
        <v>94</v>
      </c>
      <c r="C54" s="9">
        <v>0</v>
      </c>
      <c r="D54" s="9">
        <v>20</v>
      </c>
      <c r="E54" s="9">
        <v>20</v>
      </c>
      <c r="F54" s="9">
        <v>66</v>
      </c>
      <c r="G54" s="28">
        <v>55</v>
      </c>
    </row>
    <row r="55" spans="1:7" x14ac:dyDescent="0.25">
      <c r="A55" s="8" t="s">
        <v>37</v>
      </c>
      <c r="B55" s="9" t="s">
        <v>96</v>
      </c>
      <c r="C55" s="34">
        <v>5</v>
      </c>
      <c r="D55" s="34">
        <v>10</v>
      </c>
      <c r="E55" s="34">
        <v>20</v>
      </c>
      <c r="F55" s="90">
        <v>75</v>
      </c>
      <c r="G55" s="34">
        <v>81.2</v>
      </c>
    </row>
    <row r="56" spans="1:7" x14ac:dyDescent="0.25">
      <c r="A56" s="8" t="s">
        <v>36</v>
      </c>
      <c r="B56" s="9" t="s">
        <v>95</v>
      </c>
      <c r="C56" s="34">
        <v>17</v>
      </c>
      <c r="D56" s="34">
        <v>18</v>
      </c>
      <c r="E56" s="34">
        <v>19.5</v>
      </c>
      <c r="F56" s="34">
        <v>91.8</v>
      </c>
      <c r="G56" s="34">
        <v>76.7</v>
      </c>
    </row>
    <row r="57" spans="1:7" ht="30" x14ac:dyDescent="0.25">
      <c r="A57" s="8" t="s">
        <v>86</v>
      </c>
      <c r="B57" s="9" t="s">
        <v>96</v>
      </c>
      <c r="C57" s="9">
        <v>0</v>
      </c>
      <c r="D57" s="9">
        <v>10</v>
      </c>
      <c r="E57" s="9">
        <v>19.5</v>
      </c>
      <c r="F57" s="9">
        <v>40</v>
      </c>
      <c r="G57" s="9" t="s">
        <v>148</v>
      </c>
    </row>
    <row r="58" spans="1:7" ht="15.75" x14ac:dyDescent="0.25">
      <c r="A58" s="8" t="s">
        <v>17</v>
      </c>
      <c r="B58" s="9" t="s">
        <v>94</v>
      </c>
      <c r="C58" s="7">
        <v>18</v>
      </c>
      <c r="D58" s="7">
        <v>19</v>
      </c>
      <c r="E58" s="7">
        <v>19</v>
      </c>
      <c r="F58" s="7">
        <v>52.1</v>
      </c>
      <c r="G58" s="7" t="s">
        <v>148</v>
      </c>
    </row>
    <row r="59" spans="1:7" x14ac:dyDescent="0.25">
      <c r="A59" s="8" t="s">
        <v>52</v>
      </c>
      <c r="B59" s="9" t="s">
        <v>92</v>
      </c>
      <c r="C59" s="14">
        <v>24.5</v>
      </c>
      <c r="D59" s="14">
        <v>18.5</v>
      </c>
      <c r="E59" s="14">
        <v>18.5</v>
      </c>
      <c r="F59" s="9" t="s">
        <v>151</v>
      </c>
      <c r="G59" s="9" t="s">
        <v>152</v>
      </c>
    </row>
    <row r="60" spans="1:7" x14ac:dyDescent="0.25">
      <c r="A60" s="8" t="s">
        <v>43</v>
      </c>
      <c r="B60" s="9" t="s">
        <v>92</v>
      </c>
      <c r="C60" s="9">
        <v>7</v>
      </c>
      <c r="D60" s="34">
        <v>15</v>
      </c>
      <c r="E60" s="9">
        <v>18</v>
      </c>
      <c r="F60" s="34">
        <v>68.400000000000006</v>
      </c>
      <c r="G60" s="34">
        <v>83.3</v>
      </c>
    </row>
    <row r="61" spans="1:7" x14ac:dyDescent="0.25">
      <c r="A61" s="8" t="s">
        <v>69</v>
      </c>
      <c r="B61" s="9" t="s">
        <v>93</v>
      </c>
      <c r="C61" s="9">
        <v>10.3</v>
      </c>
      <c r="D61" s="9">
        <v>15</v>
      </c>
      <c r="E61" s="9">
        <v>17</v>
      </c>
      <c r="F61" s="95">
        <v>60.9</v>
      </c>
      <c r="G61" s="95">
        <v>59</v>
      </c>
    </row>
    <row r="62" spans="1:7" x14ac:dyDescent="0.25">
      <c r="A62" s="8" t="s">
        <v>22</v>
      </c>
      <c r="B62" s="9" t="s">
        <v>89</v>
      </c>
      <c r="C62" s="9">
        <v>10</v>
      </c>
      <c r="D62" s="9">
        <v>15</v>
      </c>
      <c r="E62" s="9">
        <v>15</v>
      </c>
      <c r="F62" s="9" t="s">
        <v>148</v>
      </c>
      <c r="G62" s="9" t="s">
        <v>148</v>
      </c>
    </row>
    <row r="63" spans="1:7" ht="15.75" x14ac:dyDescent="0.25">
      <c r="A63" s="8" t="s">
        <v>55</v>
      </c>
      <c r="B63" s="9" t="s">
        <v>92</v>
      </c>
      <c r="C63" s="7">
        <v>10.5</v>
      </c>
      <c r="D63" s="7">
        <v>15</v>
      </c>
      <c r="E63" s="7">
        <v>15</v>
      </c>
      <c r="F63" s="69">
        <v>49.466666666666661</v>
      </c>
      <c r="G63" s="69">
        <v>63.7</v>
      </c>
    </row>
    <row r="64" spans="1:7" x14ac:dyDescent="0.25">
      <c r="A64" s="8" t="s">
        <v>58</v>
      </c>
      <c r="B64" s="9" t="s">
        <v>88</v>
      </c>
      <c r="C64" s="36">
        <v>10</v>
      </c>
      <c r="D64" s="36">
        <v>15</v>
      </c>
      <c r="E64" s="36">
        <v>15</v>
      </c>
      <c r="F64" s="36">
        <v>54.9</v>
      </c>
      <c r="G64" s="94">
        <v>64.3</v>
      </c>
    </row>
    <row r="65" spans="1:7" x14ac:dyDescent="0.25">
      <c r="A65" s="8" t="s">
        <v>20</v>
      </c>
      <c r="B65" s="9" t="s">
        <v>93</v>
      </c>
      <c r="C65" s="34">
        <v>10</v>
      </c>
      <c r="D65" s="34">
        <v>14</v>
      </c>
      <c r="E65" s="34">
        <v>14</v>
      </c>
      <c r="F65" s="34">
        <v>59.3</v>
      </c>
      <c r="G65" s="34">
        <v>54.3</v>
      </c>
    </row>
    <row r="66" spans="1:7" x14ac:dyDescent="0.25">
      <c r="A66" s="8" t="s">
        <v>30</v>
      </c>
      <c r="B66" s="9" t="s">
        <v>89</v>
      </c>
      <c r="C66" s="9">
        <v>7</v>
      </c>
      <c r="D66" s="9">
        <v>14</v>
      </c>
      <c r="E66" s="9">
        <v>14</v>
      </c>
      <c r="F66" s="9">
        <v>83.2</v>
      </c>
      <c r="G66" s="28">
        <v>78.599999999999994</v>
      </c>
    </row>
    <row r="67" spans="1:7" ht="24.75" customHeight="1" x14ac:dyDescent="0.25">
      <c r="A67" s="8" t="s">
        <v>50</v>
      </c>
      <c r="B67" s="9" t="s">
        <v>89</v>
      </c>
      <c r="C67" s="9">
        <v>5</v>
      </c>
      <c r="D67" s="9">
        <v>10</v>
      </c>
      <c r="E67" s="9">
        <v>13</v>
      </c>
      <c r="F67" s="9">
        <v>66.099999999999994</v>
      </c>
      <c r="G67" s="28" t="s">
        <v>145</v>
      </c>
    </row>
    <row r="68" spans="1:7" ht="15.75" x14ac:dyDescent="0.25">
      <c r="A68" s="8" t="s">
        <v>70</v>
      </c>
      <c r="B68" s="9" t="s">
        <v>92</v>
      </c>
      <c r="C68" s="9">
        <v>5</v>
      </c>
      <c r="D68" s="9">
        <v>10</v>
      </c>
      <c r="E68" s="9">
        <v>12</v>
      </c>
      <c r="F68" s="9">
        <v>89.7</v>
      </c>
      <c r="G68" s="12">
        <v>99</v>
      </c>
    </row>
    <row r="69" spans="1:7" x14ac:dyDescent="0.25">
      <c r="A69" s="8" t="s">
        <v>29</v>
      </c>
      <c r="B69" s="9" t="s">
        <v>91</v>
      </c>
      <c r="C69" s="9">
        <v>5</v>
      </c>
      <c r="D69" s="9">
        <v>10</v>
      </c>
      <c r="E69" s="9">
        <v>10.1</v>
      </c>
      <c r="F69" s="89" t="s">
        <v>147</v>
      </c>
      <c r="G69" s="89" t="s">
        <v>147</v>
      </c>
    </row>
    <row r="70" spans="1:7" ht="30" x14ac:dyDescent="0.25">
      <c r="A70" s="8" t="s">
        <v>9</v>
      </c>
      <c r="B70" s="9" t="s">
        <v>92</v>
      </c>
      <c r="C70" s="14">
        <v>9</v>
      </c>
      <c r="D70" s="14">
        <v>10</v>
      </c>
      <c r="E70" s="14">
        <v>10</v>
      </c>
      <c r="F70" s="36">
        <v>72.7</v>
      </c>
      <c r="G70" s="36">
        <v>65.099999999999994</v>
      </c>
    </row>
    <row r="71" spans="1:7" x14ac:dyDescent="0.25">
      <c r="A71" s="8" t="s">
        <v>16</v>
      </c>
      <c r="B71" s="9" t="s">
        <v>93</v>
      </c>
      <c r="C71" s="9">
        <v>5</v>
      </c>
      <c r="D71" s="9">
        <v>10</v>
      </c>
      <c r="E71" s="9">
        <v>10</v>
      </c>
      <c r="F71" s="9">
        <v>83.4</v>
      </c>
      <c r="G71" s="9">
        <v>97.1</v>
      </c>
    </row>
    <row r="72" spans="1:7" x14ac:dyDescent="0.25">
      <c r="A72" s="8" t="s">
        <v>34</v>
      </c>
      <c r="B72" s="9" t="s">
        <v>88</v>
      </c>
      <c r="C72" s="9">
        <v>7</v>
      </c>
      <c r="D72" s="9">
        <v>10</v>
      </c>
      <c r="E72" s="9">
        <v>10</v>
      </c>
      <c r="F72" s="9">
        <v>89.6</v>
      </c>
      <c r="G72" s="28">
        <v>79.540000000000006</v>
      </c>
    </row>
    <row r="73" spans="1:7" x14ac:dyDescent="0.25">
      <c r="A73" s="8" t="s">
        <v>39</v>
      </c>
      <c r="B73" s="9" t="s">
        <v>91</v>
      </c>
      <c r="C73" s="9">
        <v>0</v>
      </c>
      <c r="D73" s="9">
        <v>10</v>
      </c>
      <c r="E73" s="9">
        <v>10</v>
      </c>
      <c r="F73" s="9">
        <v>62.89</v>
      </c>
      <c r="G73" s="29">
        <v>68.099999999999994</v>
      </c>
    </row>
    <row r="74" spans="1:7" x14ac:dyDescent="0.25">
      <c r="A74" s="8" t="s">
        <v>48</v>
      </c>
      <c r="B74" s="9" t="s">
        <v>92</v>
      </c>
      <c r="C74" s="34" t="s">
        <v>150</v>
      </c>
      <c r="D74" s="9">
        <v>10</v>
      </c>
      <c r="E74" s="9">
        <v>10</v>
      </c>
      <c r="F74" s="9">
        <v>50.7</v>
      </c>
      <c r="G74" s="9">
        <v>71</v>
      </c>
    </row>
    <row r="75" spans="1:7" x14ac:dyDescent="0.25">
      <c r="A75" s="8" t="s">
        <v>59</v>
      </c>
      <c r="B75" s="9" t="s">
        <v>93</v>
      </c>
      <c r="C75" s="27">
        <v>5</v>
      </c>
      <c r="D75" s="27">
        <v>10</v>
      </c>
      <c r="E75" s="27">
        <v>10</v>
      </c>
      <c r="F75" s="27">
        <v>56</v>
      </c>
      <c r="G75" s="9" t="s">
        <v>145</v>
      </c>
    </row>
    <row r="76" spans="1:7" ht="30" x14ac:dyDescent="0.25">
      <c r="A76" s="8" t="s">
        <v>66</v>
      </c>
      <c r="B76" s="9" t="s">
        <v>94</v>
      </c>
      <c r="C76" s="27">
        <v>5</v>
      </c>
      <c r="D76" s="27">
        <v>10</v>
      </c>
      <c r="E76" s="27">
        <v>10</v>
      </c>
      <c r="F76" s="9">
        <v>42.08</v>
      </c>
      <c r="G76" s="9">
        <v>76.16</v>
      </c>
    </row>
    <row r="77" spans="1:7" x14ac:dyDescent="0.25">
      <c r="A77" s="8" t="s">
        <v>73</v>
      </c>
      <c r="B77" s="9" t="s">
        <v>93</v>
      </c>
      <c r="C77" s="36">
        <v>7</v>
      </c>
      <c r="D77" s="36">
        <v>10</v>
      </c>
      <c r="E77" s="36">
        <v>10</v>
      </c>
      <c r="F77" s="36">
        <v>61</v>
      </c>
      <c r="G77" s="36">
        <v>64</v>
      </c>
    </row>
    <row r="78" spans="1:7" x14ac:dyDescent="0.25">
      <c r="A78" s="8" t="s">
        <v>77</v>
      </c>
      <c r="B78" s="9" t="s">
        <v>92</v>
      </c>
      <c r="C78" s="27">
        <v>5</v>
      </c>
      <c r="D78" s="27">
        <v>10</v>
      </c>
      <c r="E78" s="27">
        <v>10</v>
      </c>
      <c r="F78" s="27" t="s">
        <v>145</v>
      </c>
      <c r="G78" s="27" t="s">
        <v>145</v>
      </c>
    </row>
    <row r="79" spans="1:7" x14ac:dyDescent="0.25">
      <c r="A79" s="8" t="s">
        <v>25</v>
      </c>
      <c r="B79" s="9" t="s">
        <v>88</v>
      </c>
      <c r="C79" s="9">
        <v>8</v>
      </c>
      <c r="D79" s="9">
        <v>8</v>
      </c>
      <c r="E79" s="9">
        <v>8</v>
      </c>
      <c r="F79" s="9" t="s">
        <v>148</v>
      </c>
      <c r="G79" s="9" t="s">
        <v>148</v>
      </c>
    </row>
    <row r="80" spans="1:7" x14ac:dyDescent="0.25">
      <c r="A80" s="8" t="s">
        <v>81</v>
      </c>
      <c r="B80" s="9" t="s">
        <v>96</v>
      </c>
      <c r="C80" s="9">
        <v>3</v>
      </c>
      <c r="D80" s="9">
        <v>3</v>
      </c>
      <c r="E80" s="9">
        <v>7</v>
      </c>
      <c r="F80" s="97">
        <v>70.430000000000007</v>
      </c>
      <c r="G80" s="27">
        <v>77</v>
      </c>
    </row>
    <row r="81" spans="1:7" ht="30" x14ac:dyDescent="0.25">
      <c r="A81" s="8" t="s">
        <v>80</v>
      </c>
      <c r="B81" s="9" t="s">
        <v>96</v>
      </c>
      <c r="C81" s="27">
        <v>91</v>
      </c>
      <c r="D81" s="27">
        <v>20</v>
      </c>
      <c r="E81" s="27">
        <v>6.4</v>
      </c>
      <c r="F81" s="35">
        <v>28.666666666666668</v>
      </c>
      <c r="G81" s="26" t="s">
        <v>148</v>
      </c>
    </row>
    <row r="82" spans="1:7" x14ac:dyDescent="0.25">
      <c r="A82" s="8" t="s">
        <v>32</v>
      </c>
      <c r="B82" s="9" t="s">
        <v>91</v>
      </c>
      <c r="C82" s="9" t="s">
        <v>154</v>
      </c>
      <c r="D82" s="9">
        <v>5.26</v>
      </c>
      <c r="E82" s="9">
        <v>5.9</v>
      </c>
      <c r="F82" s="9">
        <v>44.04</v>
      </c>
      <c r="G82" s="9">
        <v>84.2</v>
      </c>
    </row>
    <row r="83" spans="1:7" x14ac:dyDescent="0.25">
      <c r="A83" s="8" t="s">
        <v>27</v>
      </c>
      <c r="B83" s="9" t="s">
        <v>90</v>
      </c>
      <c r="C83" s="9">
        <v>5</v>
      </c>
      <c r="D83" s="9">
        <v>10</v>
      </c>
      <c r="E83" s="9">
        <v>5</v>
      </c>
      <c r="F83" s="9">
        <v>50</v>
      </c>
      <c r="G83" s="28">
        <v>66.599999999999994</v>
      </c>
    </row>
    <row r="84" spans="1:7" x14ac:dyDescent="0.25">
      <c r="A84" s="8" t="s">
        <v>33</v>
      </c>
      <c r="B84" s="9" t="s">
        <v>93</v>
      </c>
      <c r="C84" s="9" t="s">
        <v>147</v>
      </c>
      <c r="D84" s="9">
        <v>10</v>
      </c>
      <c r="E84" s="9">
        <v>0</v>
      </c>
      <c r="F84" s="9">
        <v>59.5</v>
      </c>
      <c r="G84" s="9">
        <v>97.1</v>
      </c>
    </row>
    <row r="85" spans="1:7" x14ac:dyDescent="0.25">
      <c r="A85" s="8" t="s">
        <v>41</v>
      </c>
      <c r="B85" s="9" t="s">
        <v>90</v>
      </c>
      <c r="C85" s="14">
        <v>20</v>
      </c>
      <c r="D85" s="14">
        <v>20</v>
      </c>
      <c r="E85" s="14">
        <v>0</v>
      </c>
      <c r="F85" s="30">
        <v>35.200000000000003</v>
      </c>
      <c r="G85" s="30">
        <v>67</v>
      </c>
    </row>
    <row r="86" spans="1:7" x14ac:dyDescent="0.25">
      <c r="A86" s="8" t="s">
        <v>64</v>
      </c>
      <c r="B86" s="9" t="s">
        <v>96</v>
      </c>
      <c r="C86" s="9">
        <v>0</v>
      </c>
      <c r="D86" s="9">
        <v>0</v>
      </c>
      <c r="E86" s="9">
        <v>0</v>
      </c>
      <c r="F86" s="9">
        <v>60.3</v>
      </c>
      <c r="G86" s="9">
        <v>62</v>
      </c>
    </row>
    <row r="87" spans="1:7" x14ac:dyDescent="0.25">
      <c r="A87" s="8" t="s">
        <v>65</v>
      </c>
      <c r="B87" s="9" t="s">
        <v>88</v>
      </c>
      <c r="C87" s="9">
        <v>0</v>
      </c>
      <c r="D87" s="9">
        <v>10</v>
      </c>
      <c r="E87" s="9">
        <v>0</v>
      </c>
      <c r="F87" s="9">
        <v>50.37</v>
      </c>
      <c r="G87" s="9">
        <v>100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" activePane="bottomLeft" state="frozen"/>
      <selection pane="bottomLeft" activeCell="M1" sqref="M1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2.28515625" style="59" customWidth="1"/>
    <col min="4" max="4" width="14.85546875" style="59" customWidth="1"/>
    <col min="5" max="5" width="20.7109375" style="59" customWidth="1"/>
    <col min="6" max="6" width="18.85546875" style="59" customWidth="1"/>
    <col min="7" max="7" width="14.85546875" style="59" customWidth="1"/>
    <col min="8" max="16384" width="9.140625" style="59"/>
  </cols>
  <sheetData>
    <row r="1" spans="1:7" ht="61.5" customHeight="1" x14ac:dyDescent="0.25">
      <c r="A1" s="124" t="s">
        <v>114</v>
      </c>
      <c r="B1" s="124"/>
      <c r="C1" s="124"/>
      <c r="D1" s="124"/>
      <c r="E1" s="124"/>
      <c r="F1" s="124"/>
      <c r="G1" s="124"/>
    </row>
    <row r="2" spans="1:7" s="62" customFormat="1" ht="157.5" customHeight="1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5</v>
      </c>
      <c r="B3" s="3" t="s">
        <v>89</v>
      </c>
      <c r="C3" s="11" t="s">
        <v>145</v>
      </c>
      <c r="D3" s="11" t="s">
        <v>145</v>
      </c>
      <c r="E3" s="11" t="s">
        <v>145</v>
      </c>
      <c r="F3" s="11" t="s">
        <v>145</v>
      </c>
      <c r="G3" s="11" t="s">
        <v>145</v>
      </c>
    </row>
    <row r="4" spans="1:7" ht="15.75" x14ac:dyDescent="0.25">
      <c r="A4" s="2" t="s">
        <v>14</v>
      </c>
      <c r="B4" s="3" t="s">
        <v>88</v>
      </c>
      <c r="C4" s="11" t="s">
        <v>145</v>
      </c>
      <c r="D4" s="11" t="s">
        <v>145</v>
      </c>
      <c r="E4" s="11" t="s">
        <v>145</v>
      </c>
      <c r="F4" s="11" t="s">
        <v>145</v>
      </c>
      <c r="G4" s="11" t="s">
        <v>145</v>
      </c>
    </row>
    <row r="5" spans="1:7" ht="15.75" x14ac:dyDescent="0.25">
      <c r="A5" s="2" t="s">
        <v>25</v>
      </c>
      <c r="B5" s="3" t="s">
        <v>88</v>
      </c>
      <c r="C5" s="11" t="s">
        <v>145</v>
      </c>
      <c r="D5" s="11" t="s">
        <v>145</v>
      </c>
      <c r="E5" s="11" t="s">
        <v>145</v>
      </c>
      <c r="F5" s="11" t="s">
        <v>145</v>
      </c>
      <c r="G5" s="11" t="s">
        <v>145</v>
      </c>
    </row>
    <row r="6" spans="1:7" ht="15.75" x14ac:dyDescent="0.25">
      <c r="A6" s="2" t="s">
        <v>27</v>
      </c>
      <c r="B6" s="3" t="s">
        <v>90</v>
      </c>
      <c r="C6" s="11" t="s">
        <v>145</v>
      </c>
      <c r="D6" s="11" t="s">
        <v>145</v>
      </c>
      <c r="E6" s="11" t="s">
        <v>145</v>
      </c>
      <c r="F6" s="11" t="s">
        <v>145</v>
      </c>
      <c r="G6" s="11" t="s">
        <v>145</v>
      </c>
    </row>
    <row r="7" spans="1:7" ht="30" x14ac:dyDescent="0.25">
      <c r="A7" s="2" t="s">
        <v>28</v>
      </c>
      <c r="B7" s="3" t="s">
        <v>94</v>
      </c>
      <c r="C7" s="11" t="s">
        <v>145</v>
      </c>
      <c r="D7" s="11" t="s">
        <v>145</v>
      </c>
      <c r="E7" s="11" t="s">
        <v>145</v>
      </c>
      <c r="F7" s="11" t="s">
        <v>145</v>
      </c>
      <c r="G7" s="44" t="s">
        <v>145</v>
      </c>
    </row>
    <row r="8" spans="1:7" ht="15.75" x14ac:dyDescent="0.25">
      <c r="A8" s="63" t="s">
        <v>41</v>
      </c>
      <c r="B8" s="112" t="s">
        <v>90</v>
      </c>
      <c r="C8" s="11" t="s">
        <v>145</v>
      </c>
      <c r="D8" s="11" t="s">
        <v>145</v>
      </c>
      <c r="E8" s="11" t="s">
        <v>145</v>
      </c>
      <c r="F8" s="11" t="s">
        <v>145</v>
      </c>
      <c r="G8" s="11" t="s">
        <v>145</v>
      </c>
    </row>
    <row r="9" spans="1:7" ht="15.75" customHeight="1" x14ac:dyDescent="0.25">
      <c r="A9" s="2" t="s">
        <v>47</v>
      </c>
      <c r="B9" s="3" t="s">
        <v>91</v>
      </c>
      <c r="C9" s="11" t="s">
        <v>145</v>
      </c>
      <c r="D9" s="11" t="s">
        <v>145</v>
      </c>
      <c r="E9" s="11" t="s">
        <v>145</v>
      </c>
      <c r="F9" s="11" t="s">
        <v>145</v>
      </c>
      <c r="G9" s="11" t="s">
        <v>145</v>
      </c>
    </row>
    <row r="10" spans="1:7" ht="15.75" x14ac:dyDescent="0.25">
      <c r="A10" s="64" t="s">
        <v>61</v>
      </c>
      <c r="B10" s="113" t="s">
        <v>91</v>
      </c>
      <c r="C10" s="11" t="s">
        <v>145</v>
      </c>
      <c r="D10" s="11" t="s">
        <v>145</v>
      </c>
      <c r="E10" s="11" t="s">
        <v>145</v>
      </c>
      <c r="F10" s="11" t="s">
        <v>145</v>
      </c>
      <c r="G10" s="11" t="s">
        <v>145</v>
      </c>
    </row>
    <row r="11" spans="1:7" ht="15.75" x14ac:dyDescent="0.25">
      <c r="A11" s="2" t="s">
        <v>63</v>
      </c>
      <c r="B11" s="3" t="s">
        <v>90</v>
      </c>
      <c r="C11" s="11" t="s">
        <v>145</v>
      </c>
      <c r="D11" s="11" t="s">
        <v>145</v>
      </c>
      <c r="E11" s="11" t="s">
        <v>145</v>
      </c>
      <c r="F11" s="11" t="s">
        <v>145</v>
      </c>
      <c r="G11" s="11" t="s">
        <v>145</v>
      </c>
    </row>
    <row r="12" spans="1:7" ht="18.75" customHeight="1" x14ac:dyDescent="0.25">
      <c r="A12" s="2" t="s">
        <v>65</v>
      </c>
      <c r="B12" s="3" t="s">
        <v>88</v>
      </c>
      <c r="C12" s="11" t="s">
        <v>145</v>
      </c>
      <c r="D12" s="11" t="s">
        <v>145</v>
      </c>
      <c r="E12" s="11" t="s">
        <v>145</v>
      </c>
      <c r="F12" s="11" t="s">
        <v>145</v>
      </c>
      <c r="G12" s="11" t="s">
        <v>145</v>
      </c>
    </row>
    <row r="13" spans="1:7" ht="15.75" x14ac:dyDescent="0.25">
      <c r="A13" s="2" t="s">
        <v>72</v>
      </c>
      <c r="B13" s="3" t="s">
        <v>89</v>
      </c>
      <c r="C13" s="11" t="s">
        <v>145</v>
      </c>
      <c r="D13" s="11" t="s">
        <v>145</v>
      </c>
      <c r="E13" s="11" t="s">
        <v>145</v>
      </c>
      <c r="F13" s="11" t="s">
        <v>145</v>
      </c>
      <c r="G13" s="11" t="s">
        <v>145</v>
      </c>
    </row>
    <row r="14" spans="1:7" ht="30" x14ac:dyDescent="0.25">
      <c r="A14" s="2" t="s">
        <v>80</v>
      </c>
      <c r="B14" s="3" t="s">
        <v>96</v>
      </c>
      <c r="C14" s="38" t="s">
        <v>145</v>
      </c>
      <c r="D14" s="38" t="s">
        <v>145</v>
      </c>
      <c r="E14" s="38" t="s">
        <v>145</v>
      </c>
      <c r="F14" s="38" t="s">
        <v>145</v>
      </c>
      <c r="G14" s="38" t="s">
        <v>145</v>
      </c>
    </row>
    <row r="15" spans="1:7" ht="30" x14ac:dyDescent="0.25">
      <c r="A15" s="2" t="s">
        <v>84</v>
      </c>
      <c r="B15" s="3" t="s">
        <v>90</v>
      </c>
      <c r="C15" s="11" t="s">
        <v>145</v>
      </c>
      <c r="D15" s="11" t="s">
        <v>145</v>
      </c>
      <c r="E15" s="11" t="s">
        <v>145</v>
      </c>
      <c r="F15" s="11" t="s">
        <v>145</v>
      </c>
      <c r="G15" s="11" t="s">
        <v>145</v>
      </c>
    </row>
    <row r="16" spans="1:7" ht="15.75" x14ac:dyDescent="0.25">
      <c r="A16" s="2" t="s">
        <v>85</v>
      </c>
      <c r="B16" s="3" t="s">
        <v>90</v>
      </c>
      <c r="C16" s="11" t="s">
        <v>145</v>
      </c>
      <c r="D16" s="11" t="s">
        <v>145</v>
      </c>
      <c r="E16" s="11" t="s">
        <v>145</v>
      </c>
      <c r="F16" s="11" t="s">
        <v>145</v>
      </c>
      <c r="G16" s="11" t="s">
        <v>145</v>
      </c>
    </row>
    <row r="17" spans="1:7" ht="30" x14ac:dyDescent="0.25">
      <c r="A17" s="2" t="s">
        <v>86</v>
      </c>
      <c r="B17" s="3" t="s">
        <v>96</v>
      </c>
      <c r="C17" s="11" t="s">
        <v>145</v>
      </c>
      <c r="D17" s="11" t="s">
        <v>145</v>
      </c>
      <c r="E17" s="11" t="s">
        <v>145</v>
      </c>
      <c r="F17" s="11" t="s">
        <v>145</v>
      </c>
      <c r="G17" s="11" t="s">
        <v>145</v>
      </c>
    </row>
    <row r="18" spans="1:7" ht="15.75" x14ac:dyDescent="0.25">
      <c r="A18" s="2" t="s">
        <v>3</v>
      </c>
      <c r="B18" s="3" t="s">
        <v>88</v>
      </c>
      <c r="C18" s="11">
        <v>100</v>
      </c>
      <c r="D18" s="11">
        <v>100</v>
      </c>
      <c r="E18" s="11">
        <v>100</v>
      </c>
      <c r="F18" s="44">
        <v>38</v>
      </c>
      <c r="G18" s="44">
        <v>61</v>
      </c>
    </row>
    <row r="19" spans="1:7" ht="15.75" x14ac:dyDescent="0.25">
      <c r="A19" s="4" t="s">
        <v>4</v>
      </c>
      <c r="B19" s="3" t="s">
        <v>89</v>
      </c>
      <c r="C19" s="11">
        <v>100</v>
      </c>
      <c r="D19" s="11">
        <v>100</v>
      </c>
      <c r="E19" s="11">
        <v>100</v>
      </c>
      <c r="F19" s="11">
        <v>17.8</v>
      </c>
      <c r="G19" s="11">
        <v>28</v>
      </c>
    </row>
    <row r="20" spans="1:7" ht="15.75" x14ac:dyDescent="0.25">
      <c r="A20" s="2" t="s">
        <v>6</v>
      </c>
      <c r="B20" s="3" t="s">
        <v>90</v>
      </c>
      <c r="C20" s="11">
        <v>100</v>
      </c>
      <c r="D20" s="11">
        <v>100</v>
      </c>
      <c r="E20" s="11">
        <v>100</v>
      </c>
      <c r="F20" s="11">
        <v>21.1</v>
      </c>
      <c r="G20" s="44">
        <v>16</v>
      </c>
    </row>
    <row r="21" spans="1:7" ht="15.75" x14ac:dyDescent="0.25">
      <c r="A21" s="2" t="s">
        <v>7</v>
      </c>
      <c r="B21" s="3" t="s">
        <v>91</v>
      </c>
      <c r="C21" s="11">
        <v>100</v>
      </c>
      <c r="D21" s="11">
        <v>100</v>
      </c>
      <c r="E21" s="11">
        <v>100</v>
      </c>
      <c r="F21" s="11">
        <v>56.7</v>
      </c>
      <c r="G21" s="11">
        <v>100</v>
      </c>
    </row>
    <row r="22" spans="1:7" ht="19.5" customHeight="1" x14ac:dyDescent="0.25">
      <c r="A22" s="2" t="s">
        <v>8</v>
      </c>
      <c r="B22" s="3" t="s">
        <v>88</v>
      </c>
      <c r="C22" s="11">
        <v>100</v>
      </c>
      <c r="D22" s="11">
        <v>100</v>
      </c>
      <c r="E22" s="11">
        <v>100</v>
      </c>
      <c r="F22" s="44">
        <v>44.6</v>
      </c>
      <c r="G22" s="44">
        <v>52.2</v>
      </c>
    </row>
    <row r="23" spans="1:7" ht="33.75" customHeight="1" x14ac:dyDescent="0.25">
      <c r="A23" s="2" t="s">
        <v>9</v>
      </c>
      <c r="B23" s="3" t="s">
        <v>92</v>
      </c>
      <c r="C23" s="11">
        <v>100</v>
      </c>
      <c r="D23" s="11">
        <v>100</v>
      </c>
      <c r="E23" s="11">
        <v>100</v>
      </c>
      <c r="F23" s="42">
        <v>60.2</v>
      </c>
      <c r="G23" s="42">
        <v>63.2</v>
      </c>
    </row>
    <row r="24" spans="1:7" ht="15.75" x14ac:dyDescent="0.25">
      <c r="A24" s="2" t="s">
        <v>10</v>
      </c>
      <c r="B24" s="3" t="s">
        <v>93</v>
      </c>
      <c r="C24" s="11">
        <v>100</v>
      </c>
      <c r="D24" s="11">
        <v>100</v>
      </c>
      <c r="E24" s="11">
        <v>100</v>
      </c>
      <c r="F24" s="11">
        <v>56</v>
      </c>
      <c r="G24" s="44">
        <v>62.5</v>
      </c>
    </row>
    <row r="25" spans="1:7" ht="15.75" x14ac:dyDescent="0.25">
      <c r="A25" s="2" t="s">
        <v>11</v>
      </c>
      <c r="B25" s="3" t="s">
        <v>93</v>
      </c>
      <c r="C25" s="11">
        <v>100</v>
      </c>
      <c r="D25" s="11">
        <v>100</v>
      </c>
      <c r="E25" s="11">
        <v>100</v>
      </c>
      <c r="F25" s="11">
        <v>38.9</v>
      </c>
      <c r="G25" s="11" t="s">
        <v>148</v>
      </c>
    </row>
    <row r="26" spans="1:7" ht="31.5" x14ac:dyDescent="0.25">
      <c r="A26" s="2" t="s">
        <v>12</v>
      </c>
      <c r="B26" s="3" t="s">
        <v>90</v>
      </c>
      <c r="C26" s="40">
        <v>100</v>
      </c>
      <c r="D26" s="40">
        <v>100</v>
      </c>
      <c r="E26" s="40">
        <v>100</v>
      </c>
      <c r="F26" s="11">
        <v>22.8</v>
      </c>
      <c r="G26" s="11" t="s">
        <v>146</v>
      </c>
    </row>
    <row r="27" spans="1:7" ht="15.75" x14ac:dyDescent="0.25">
      <c r="A27" s="2" t="s">
        <v>13</v>
      </c>
      <c r="B27" s="3" t="s">
        <v>93</v>
      </c>
      <c r="C27" s="11">
        <v>100</v>
      </c>
      <c r="D27" s="11">
        <v>100</v>
      </c>
      <c r="E27" s="11">
        <v>100</v>
      </c>
      <c r="F27" s="11" t="s">
        <v>147</v>
      </c>
      <c r="G27" s="11">
        <v>55.6</v>
      </c>
    </row>
    <row r="28" spans="1:7" ht="15.75" x14ac:dyDescent="0.25">
      <c r="A28" s="2" t="s">
        <v>15</v>
      </c>
      <c r="B28" s="3" t="s">
        <v>91</v>
      </c>
      <c r="C28" s="11">
        <v>100</v>
      </c>
      <c r="D28" s="11">
        <v>100</v>
      </c>
      <c r="E28" s="11">
        <v>100</v>
      </c>
      <c r="F28" s="11" t="s">
        <v>147</v>
      </c>
      <c r="G28" s="11">
        <v>76.12</v>
      </c>
    </row>
    <row r="29" spans="1:7" ht="15.75" x14ac:dyDescent="0.25">
      <c r="A29" s="2" t="s">
        <v>16</v>
      </c>
      <c r="B29" s="3" t="s">
        <v>93</v>
      </c>
      <c r="C29" s="11">
        <v>100</v>
      </c>
      <c r="D29" s="11">
        <v>100</v>
      </c>
      <c r="E29" s="11">
        <v>100</v>
      </c>
      <c r="F29" s="11">
        <v>84.9</v>
      </c>
      <c r="G29" s="11">
        <v>66.7</v>
      </c>
    </row>
    <row r="30" spans="1:7" ht="15.75" x14ac:dyDescent="0.25">
      <c r="A30" s="2" t="s">
        <v>17</v>
      </c>
      <c r="B30" s="3" t="s">
        <v>94</v>
      </c>
      <c r="C30" s="7">
        <v>100</v>
      </c>
      <c r="D30" s="7">
        <v>100</v>
      </c>
      <c r="E30" s="7">
        <v>100</v>
      </c>
      <c r="F30" s="7">
        <v>46.3</v>
      </c>
      <c r="G30" s="7" t="s">
        <v>148</v>
      </c>
    </row>
    <row r="31" spans="1:7" ht="30" x14ac:dyDescent="0.25">
      <c r="A31" s="2" t="s">
        <v>18</v>
      </c>
      <c r="B31" s="3" t="s">
        <v>90</v>
      </c>
      <c r="C31" s="11">
        <v>100</v>
      </c>
      <c r="D31" s="11">
        <v>100</v>
      </c>
      <c r="E31" s="11">
        <v>100</v>
      </c>
      <c r="F31" s="11">
        <v>17.3</v>
      </c>
      <c r="G31" s="44">
        <v>11</v>
      </c>
    </row>
    <row r="32" spans="1:7" ht="15.75" x14ac:dyDescent="0.25">
      <c r="A32" s="2" t="s">
        <v>19</v>
      </c>
      <c r="B32" s="3" t="s">
        <v>90</v>
      </c>
      <c r="C32" s="11">
        <v>100</v>
      </c>
      <c r="D32" s="11">
        <v>100</v>
      </c>
      <c r="E32" s="11">
        <v>100</v>
      </c>
      <c r="F32" s="44" t="s">
        <v>148</v>
      </c>
      <c r="G32" s="44" t="s">
        <v>148</v>
      </c>
    </row>
    <row r="33" spans="1:7" ht="15.75" x14ac:dyDescent="0.25">
      <c r="A33" s="2" t="s">
        <v>20</v>
      </c>
      <c r="B33" s="3" t="s">
        <v>93</v>
      </c>
      <c r="C33" s="11">
        <v>100</v>
      </c>
      <c r="D33" s="11">
        <v>100</v>
      </c>
      <c r="E33" s="11">
        <v>100</v>
      </c>
      <c r="F33" s="11">
        <v>29.3</v>
      </c>
      <c r="G33" s="11">
        <v>54.3</v>
      </c>
    </row>
    <row r="34" spans="1:7" ht="15.75" x14ac:dyDescent="0.25">
      <c r="A34" s="2" t="s">
        <v>21</v>
      </c>
      <c r="B34" s="3" t="s">
        <v>94</v>
      </c>
      <c r="C34" s="11">
        <v>100</v>
      </c>
      <c r="D34" s="11">
        <v>100</v>
      </c>
      <c r="E34" s="11">
        <v>100</v>
      </c>
      <c r="F34" s="11">
        <v>42.06</v>
      </c>
      <c r="G34" s="11" t="s">
        <v>148</v>
      </c>
    </row>
    <row r="35" spans="1:7" ht="15.75" x14ac:dyDescent="0.25">
      <c r="A35" s="2" t="s">
        <v>22</v>
      </c>
      <c r="B35" s="3" t="s">
        <v>89</v>
      </c>
      <c r="C35" s="11">
        <v>100</v>
      </c>
      <c r="D35" s="11">
        <v>100</v>
      </c>
      <c r="E35" s="11">
        <v>100</v>
      </c>
      <c r="F35" s="11" t="s">
        <v>148</v>
      </c>
      <c r="G35" s="11" t="s">
        <v>148</v>
      </c>
    </row>
    <row r="36" spans="1:7" ht="30" x14ac:dyDescent="0.25">
      <c r="A36" s="2" t="s">
        <v>23</v>
      </c>
      <c r="B36" s="3" t="s">
        <v>94</v>
      </c>
      <c r="C36" s="11">
        <v>100</v>
      </c>
      <c r="D36" s="11">
        <v>100</v>
      </c>
      <c r="E36" s="11">
        <v>100</v>
      </c>
      <c r="F36" s="42">
        <v>43.9</v>
      </c>
      <c r="G36" s="42">
        <v>61.1</v>
      </c>
    </row>
    <row r="37" spans="1:7" ht="15.75" x14ac:dyDescent="0.25">
      <c r="A37" s="2" t="s">
        <v>24</v>
      </c>
      <c r="B37" s="3" t="s">
        <v>91</v>
      </c>
      <c r="C37" s="11">
        <v>100</v>
      </c>
      <c r="D37" s="11">
        <v>100</v>
      </c>
      <c r="E37" s="11">
        <v>100</v>
      </c>
      <c r="F37" s="114">
        <v>39.4</v>
      </c>
      <c r="G37" s="11">
        <v>75</v>
      </c>
    </row>
    <row r="38" spans="1:7" ht="15.75" x14ac:dyDescent="0.25">
      <c r="A38" s="2" t="s">
        <v>26</v>
      </c>
      <c r="B38" s="3" t="s">
        <v>93</v>
      </c>
      <c r="C38" s="11">
        <v>100</v>
      </c>
      <c r="D38" s="11">
        <v>100</v>
      </c>
      <c r="E38" s="11">
        <v>100</v>
      </c>
      <c r="F38" s="11">
        <v>69.41</v>
      </c>
      <c r="G38" s="44">
        <v>90</v>
      </c>
    </row>
    <row r="39" spans="1:7" ht="15.75" x14ac:dyDescent="0.25">
      <c r="A39" s="2" t="s">
        <v>30</v>
      </c>
      <c r="B39" s="3" t="s">
        <v>89</v>
      </c>
      <c r="C39" s="11">
        <v>100</v>
      </c>
      <c r="D39" s="11">
        <v>100</v>
      </c>
      <c r="E39" s="11">
        <v>100</v>
      </c>
      <c r="F39" s="11">
        <v>72</v>
      </c>
      <c r="G39" s="44">
        <v>79.7</v>
      </c>
    </row>
    <row r="40" spans="1:7" ht="15.75" x14ac:dyDescent="0.25">
      <c r="A40" s="2" t="s">
        <v>32</v>
      </c>
      <c r="B40" s="3" t="s">
        <v>91</v>
      </c>
      <c r="C40" s="38">
        <v>100</v>
      </c>
      <c r="D40" s="38">
        <v>100</v>
      </c>
      <c r="E40" s="11">
        <v>100</v>
      </c>
      <c r="F40" s="11">
        <f>(50.07+42.04+45.8)/3</f>
        <v>45.97</v>
      </c>
      <c r="G40" s="44">
        <f>83.3</f>
        <v>83.3</v>
      </c>
    </row>
    <row r="41" spans="1:7" ht="15.75" x14ac:dyDescent="0.25">
      <c r="A41" s="2" t="s">
        <v>33</v>
      </c>
      <c r="B41" s="3" t="s">
        <v>93</v>
      </c>
      <c r="C41" s="11">
        <v>100</v>
      </c>
      <c r="D41" s="11">
        <v>100</v>
      </c>
      <c r="E41" s="11">
        <v>100</v>
      </c>
      <c r="F41" s="11">
        <v>44.4</v>
      </c>
      <c r="G41" s="11">
        <v>83.7</v>
      </c>
    </row>
    <row r="42" spans="1:7" ht="15.75" x14ac:dyDescent="0.25">
      <c r="A42" s="2" t="s">
        <v>34</v>
      </c>
      <c r="B42" s="3" t="s">
        <v>88</v>
      </c>
      <c r="C42" s="11">
        <v>100</v>
      </c>
      <c r="D42" s="11">
        <v>100</v>
      </c>
      <c r="E42" s="11">
        <v>100</v>
      </c>
      <c r="F42" s="11">
        <v>85.48</v>
      </c>
      <c r="G42" s="44">
        <v>76.81</v>
      </c>
    </row>
    <row r="43" spans="1:7" ht="15.75" x14ac:dyDescent="0.25">
      <c r="A43" s="63" t="s">
        <v>35</v>
      </c>
      <c r="B43" s="3" t="s">
        <v>89</v>
      </c>
      <c r="C43" s="11">
        <v>70</v>
      </c>
      <c r="D43" s="11">
        <v>74</v>
      </c>
      <c r="E43" s="11">
        <v>100</v>
      </c>
      <c r="F43" s="11" t="s">
        <v>148</v>
      </c>
      <c r="G43" s="11" t="s">
        <v>148</v>
      </c>
    </row>
    <row r="44" spans="1:7" ht="15.75" x14ac:dyDescent="0.25">
      <c r="A44" s="2" t="s">
        <v>36</v>
      </c>
      <c r="B44" s="3" t="s">
        <v>95</v>
      </c>
      <c r="C44" s="11">
        <v>100</v>
      </c>
      <c r="D44" s="11">
        <v>100</v>
      </c>
      <c r="E44" s="11">
        <v>100</v>
      </c>
      <c r="F44" s="11">
        <v>16.5</v>
      </c>
      <c r="G44" s="11">
        <v>50</v>
      </c>
    </row>
    <row r="45" spans="1:7" ht="15.75" x14ac:dyDescent="0.25">
      <c r="A45" s="2" t="s">
        <v>37</v>
      </c>
      <c r="B45" s="3" t="s">
        <v>96</v>
      </c>
      <c r="C45" s="11">
        <v>100</v>
      </c>
      <c r="D45" s="11">
        <v>100</v>
      </c>
      <c r="E45" s="11">
        <v>100</v>
      </c>
      <c r="F45" s="11">
        <v>36.4</v>
      </c>
      <c r="G45" s="11">
        <v>43.7</v>
      </c>
    </row>
    <row r="46" spans="1:7" ht="15.75" x14ac:dyDescent="0.25">
      <c r="A46" s="2" t="s">
        <v>38</v>
      </c>
      <c r="B46" s="3" t="s">
        <v>93</v>
      </c>
      <c r="C46" s="38">
        <v>100</v>
      </c>
      <c r="D46" s="38">
        <v>100</v>
      </c>
      <c r="E46" s="38">
        <v>100</v>
      </c>
      <c r="F46" s="38">
        <v>9.5</v>
      </c>
      <c r="G46" s="44">
        <v>60.5</v>
      </c>
    </row>
    <row r="47" spans="1:7" ht="15.75" x14ac:dyDescent="0.25">
      <c r="A47" s="2" t="s">
        <v>40</v>
      </c>
      <c r="B47" s="3" t="s">
        <v>93</v>
      </c>
      <c r="C47" s="11">
        <v>100</v>
      </c>
      <c r="D47" s="11">
        <v>100</v>
      </c>
      <c r="E47" s="11">
        <v>100</v>
      </c>
      <c r="F47" s="11" t="s">
        <v>148</v>
      </c>
      <c r="G47" s="11">
        <v>52</v>
      </c>
    </row>
    <row r="48" spans="1:7" ht="15.75" x14ac:dyDescent="0.25">
      <c r="A48" s="2" t="s">
        <v>42</v>
      </c>
      <c r="B48" s="3" t="s">
        <v>92</v>
      </c>
      <c r="C48" s="11">
        <v>100</v>
      </c>
      <c r="D48" s="11">
        <v>100</v>
      </c>
      <c r="E48" s="11">
        <v>100</v>
      </c>
      <c r="F48" s="11">
        <v>90</v>
      </c>
      <c r="G48" s="11">
        <v>80</v>
      </c>
    </row>
    <row r="49" spans="1:7" ht="15.75" x14ac:dyDescent="0.25">
      <c r="A49" s="2" t="s">
        <v>43</v>
      </c>
      <c r="B49" s="3" t="s">
        <v>92</v>
      </c>
      <c r="C49" s="11">
        <v>100</v>
      </c>
      <c r="D49" s="11">
        <v>100</v>
      </c>
      <c r="E49" s="11">
        <v>100</v>
      </c>
      <c r="F49" s="11">
        <v>57</v>
      </c>
      <c r="G49" s="11">
        <v>100</v>
      </c>
    </row>
    <row r="50" spans="1:7" ht="15.75" x14ac:dyDescent="0.25">
      <c r="A50" s="2" t="s">
        <v>44</v>
      </c>
      <c r="B50" s="3" t="s">
        <v>93</v>
      </c>
      <c r="C50" s="11">
        <v>100</v>
      </c>
      <c r="D50" s="11">
        <v>100</v>
      </c>
      <c r="E50" s="11">
        <v>100</v>
      </c>
      <c r="F50" s="116">
        <v>53.963333333333303</v>
      </c>
      <c r="G50" s="117">
        <v>56.771999999999998</v>
      </c>
    </row>
    <row r="51" spans="1:7" ht="15.75" x14ac:dyDescent="0.25">
      <c r="A51" s="2" t="s">
        <v>45</v>
      </c>
      <c r="B51" s="3" t="s">
        <v>93</v>
      </c>
      <c r="C51" s="44">
        <v>100</v>
      </c>
      <c r="D51" s="44">
        <v>100</v>
      </c>
      <c r="E51" s="44">
        <v>100</v>
      </c>
      <c r="F51" s="11">
        <v>61</v>
      </c>
      <c r="G51" s="44">
        <v>56</v>
      </c>
    </row>
    <row r="52" spans="1:7" ht="15.75" x14ac:dyDescent="0.25">
      <c r="A52" s="2" t="s">
        <v>46</v>
      </c>
      <c r="B52" s="3" t="s">
        <v>91</v>
      </c>
      <c r="C52" s="42">
        <v>100</v>
      </c>
      <c r="D52" s="42">
        <v>100</v>
      </c>
      <c r="E52" s="42">
        <v>100</v>
      </c>
      <c r="F52" s="43">
        <f>(43.5+43.7+42.9)/3</f>
        <v>43.366666666666667</v>
      </c>
      <c r="G52" s="11">
        <v>100</v>
      </c>
    </row>
    <row r="53" spans="1:7" ht="15.75" x14ac:dyDescent="0.25">
      <c r="A53" s="2" t="s">
        <v>48</v>
      </c>
      <c r="B53" s="3" t="s">
        <v>92</v>
      </c>
      <c r="C53" s="11">
        <v>100</v>
      </c>
      <c r="D53" s="11">
        <v>100</v>
      </c>
      <c r="E53" s="11">
        <v>100</v>
      </c>
      <c r="F53" s="11">
        <v>56.6</v>
      </c>
      <c r="G53" s="11">
        <v>50</v>
      </c>
    </row>
    <row r="54" spans="1:7" ht="15.75" x14ac:dyDescent="0.25">
      <c r="A54" s="2" t="s">
        <v>49</v>
      </c>
      <c r="B54" s="3" t="s">
        <v>91</v>
      </c>
      <c r="C54" s="11">
        <v>100</v>
      </c>
      <c r="D54" s="11">
        <v>100</v>
      </c>
      <c r="E54" s="11">
        <v>100</v>
      </c>
      <c r="F54" s="11">
        <v>19.7</v>
      </c>
      <c r="G54" s="44">
        <v>61.5</v>
      </c>
    </row>
    <row r="55" spans="1:7" ht="15.75" x14ac:dyDescent="0.25">
      <c r="A55" s="2" t="s">
        <v>50</v>
      </c>
      <c r="B55" s="3" t="s">
        <v>89</v>
      </c>
      <c r="C55" s="11">
        <v>100</v>
      </c>
      <c r="D55" s="11">
        <v>100</v>
      </c>
      <c r="E55" s="11">
        <v>100</v>
      </c>
      <c r="F55" s="11">
        <v>57.3</v>
      </c>
      <c r="G55" s="44">
        <v>100</v>
      </c>
    </row>
    <row r="56" spans="1:7" ht="15.75" x14ac:dyDescent="0.25">
      <c r="A56" s="2" t="s">
        <v>51</v>
      </c>
      <c r="B56" s="3" t="s">
        <v>89</v>
      </c>
      <c r="C56" s="11">
        <v>100</v>
      </c>
      <c r="D56" s="11">
        <v>100</v>
      </c>
      <c r="E56" s="44">
        <v>100</v>
      </c>
      <c r="F56" s="44">
        <v>54</v>
      </c>
      <c r="G56" s="44">
        <v>49.2</v>
      </c>
    </row>
    <row r="57" spans="1:7" ht="15.75" x14ac:dyDescent="0.25">
      <c r="A57" s="2" t="s">
        <v>52</v>
      </c>
      <c r="B57" s="3" t="s">
        <v>92</v>
      </c>
      <c r="C57" s="11">
        <v>100</v>
      </c>
      <c r="D57" s="11">
        <v>100</v>
      </c>
      <c r="E57" s="11">
        <v>100</v>
      </c>
      <c r="F57" s="44">
        <v>46.42</v>
      </c>
      <c r="G57" s="44">
        <v>100</v>
      </c>
    </row>
    <row r="58" spans="1:7" ht="15.75" x14ac:dyDescent="0.25">
      <c r="A58" s="2" t="s">
        <v>54</v>
      </c>
      <c r="B58" s="3" t="s">
        <v>92</v>
      </c>
      <c r="C58" s="11">
        <v>100</v>
      </c>
      <c r="D58" s="11">
        <v>100</v>
      </c>
      <c r="E58" s="11">
        <v>100</v>
      </c>
      <c r="F58" s="11">
        <v>51.2</v>
      </c>
      <c r="G58" s="11">
        <v>80.3</v>
      </c>
    </row>
    <row r="59" spans="1:7" ht="15.75" x14ac:dyDescent="0.25">
      <c r="A59" s="2" t="s">
        <v>55</v>
      </c>
      <c r="B59" s="3" t="s">
        <v>92</v>
      </c>
      <c r="C59" s="7">
        <v>100</v>
      </c>
      <c r="D59" s="7">
        <v>100</v>
      </c>
      <c r="E59" s="7">
        <v>100</v>
      </c>
      <c r="F59" s="69">
        <v>14.533333333333331</v>
      </c>
      <c r="G59" s="69">
        <v>63.7</v>
      </c>
    </row>
    <row r="60" spans="1:7" ht="15.75" x14ac:dyDescent="0.25">
      <c r="A60" s="2" t="s">
        <v>56</v>
      </c>
      <c r="B60" s="3" t="s">
        <v>90</v>
      </c>
      <c r="C60" s="11">
        <v>100</v>
      </c>
      <c r="D60" s="11">
        <v>100</v>
      </c>
      <c r="E60" s="11">
        <v>100</v>
      </c>
      <c r="F60" s="70">
        <v>39.200000000000003</v>
      </c>
      <c r="G60" s="11">
        <v>75</v>
      </c>
    </row>
    <row r="61" spans="1:7" ht="15.75" x14ac:dyDescent="0.25">
      <c r="A61" s="2" t="s">
        <v>57</v>
      </c>
      <c r="B61" s="3" t="s">
        <v>91</v>
      </c>
      <c r="C61" s="53">
        <v>100</v>
      </c>
      <c r="D61" s="53">
        <v>100</v>
      </c>
      <c r="E61" s="53">
        <v>100</v>
      </c>
      <c r="F61" s="118">
        <v>30.6</v>
      </c>
      <c r="G61" s="11" t="s">
        <v>148</v>
      </c>
    </row>
    <row r="62" spans="1:7" ht="15.75" x14ac:dyDescent="0.25">
      <c r="A62" s="2" t="s">
        <v>58</v>
      </c>
      <c r="B62" s="3" t="s">
        <v>88</v>
      </c>
      <c r="C62" s="42">
        <v>100</v>
      </c>
      <c r="D62" s="42">
        <v>100</v>
      </c>
      <c r="E62" s="42">
        <v>100</v>
      </c>
      <c r="F62" s="42">
        <v>32.200000000000003</v>
      </c>
      <c r="G62" s="54">
        <v>41.1</v>
      </c>
    </row>
    <row r="63" spans="1:7" ht="15.75" x14ac:dyDescent="0.25">
      <c r="A63" s="2" t="s">
        <v>59</v>
      </c>
      <c r="B63" s="3" t="s">
        <v>93</v>
      </c>
      <c r="C63" s="38">
        <v>100</v>
      </c>
      <c r="D63" s="38">
        <v>100</v>
      </c>
      <c r="E63" s="38">
        <v>100</v>
      </c>
      <c r="F63" s="11" t="s">
        <v>148</v>
      </c>
      <c r="G63" s="11" t="s">
        <v>148</v>
      </c>
    </row>
    <row r="64" spans="1:7" ht="15.75" x14ac:dyDescent="0.25">
      <c r="A64" s="2" t="s">
        <v>60</v>
      </c>
      <c r="B64" s="3" t="s">
        <v>92</v>
      </c>
      <c r="C64" s="38">
        <v>100</v>
      </c>
      <c r="D64" s="38">
        <v>100</v>
      </c>
      <c r="E64" s="38">
        <v>100</v>
      </c>
      <c r="F64" s="38">
        <v>64.7</v>
      </c>
      <c r="G64" s="38">
        <v>31.3</v>
      </c>
    </row>
    <row r="65" spans="1:7" ht="15.75" x14ac:dyDescent="0.25">
      <c r="A65" s="2" t="s">
        <v>62</v>
      </c>
      <c r="B65" s="3" t="s">
        <v>92</v>
      </c>
      <c r="C65" s="44">
        <v>100</v>
      </c>
      <c r="D65" s="44">
        <v>100</v>
      </c>
      <c r="E65" s="44">
        <v>100</v>
      </c>
      <c r="F65" s="11">
        <v>17.5</v>
      </c>
      <c r="G65" s="11">
        <v>36.4</v>
      </c>
    </row>
    <row r="66" spans="1:7" ht="15.75" x14ac:dyDescent="0.25">
      <c r="A66" s="2" t="s">
        <v>64</v>
      </c>
      <c r="B66" s="3" t="s">
        <v>96</v>
      </c>
      <c r="C66" s="11">
        <v>100</v>
      </c>
      <c r="D66" s="11">
        <v>100</v>
      </c>
      <c r="E66" s="11">
        <v>100</v>
      </c>
      <c r="F66" s="38">
        <v>47.3</v>
      </c>
      <c r="G66" s="38">
        <v>70</v>
      </c>
    </row>
    <row r="67" spans="1:7" ht="24.75" customHeight="1" x14ac:dyDescent="0.25">
      <c r="A67" s="2" t="s">
        <v>66</v>
      </c>
      <c r="B67" s="3" t="s">
        <v>94</v>
      </c>
      <c r="C67" s="38">
        <v>100</v>
      </c>
      <c r="D67" s="38">
        <v>100</v>
      </c>
      <c r="E67" s="38">
        <v>100</v>
      </c>
      <c r="F67" s="11">
        <v>31.26</v>
      </c>
      <c r="G67" s="11">
        <v>76.16</v>
      </c>
    </row>
    <row r="68" spans="1:7" ht="15.75" x14ac:dyDescent="0.25">
      <c r="A68" s="2" t="s">
        <v>68</v>
      </c>
      <c r="B68" s="3" t="s">
        <v>94</v>
      </c>
      <c r="C68" s="40">
        <v>100</v>
      </c>
      <c r="D68" s="40">
        <v>100</v>
      </c>
      <c r="E68" s="40">
        <v>100</v>
      </c>
      <c r="F68" s="40">
        <v>48.8</v>
      </c>
      <c r="G68" s="40">
        <v>83.33</v>
      </c>
    </row>
    <row r="69" spans="1:7" ht="15.75" x14ac:dyDescent="0.25">
      <c r="A69" s="2" t="s">
        <v>69</v>
      </c>
      <c r="B69" s="3" t="s">
        <v>93</v>
      </c>
      <c r="C69" s="11">
        <v>100</v>
      </c>
      <c r="D69" s="11">
        <v>100</v>
      </c>
      <c r="E69" s="11">
        <v>100</v>
      </c>
      <c r="F69" s="120">
        <v>40.799999999999997</v>
      </c>
      <c r="G69" s="120">
        <v>60.4</v>
      </c>
    </row>
    <row r="70" spans="1:7" ht="15.75" x14ac:dyDescent="0.25">
      <c r="A70" s="2" t="s">
        <v>70</v>
      </c>
      <c r="B70" s="3" t="s">
        <v>92</v>
      </c>
      <c r="C70" s="11">
        <v>100</v>
      </c>
      <c r="D70" s="11">
        <v>100</v>
      </c>
      <c r="E70" s="11">
        <v>100</v>
      </c>
      <c r="F70" s="11">
        <v>72.400000000000006</v>
      </c>
      <c r="G70" s="12">
        <v>99</v>
      </c>
    </row>
    <row r="71" spans="1:7" ht="15.75" x14ac:dyDescent="0.25">
      <c r="A71" s="2" t="s">
        <v>71</v>
      </c>
      <c r="B71" s="3" t="s">
        <v>93</v>
      </c>
      <c r="C71" s="11">
        <v>100</v>
      </c>
      <c r="D71" s="11">
        <v>100</v>
      </c>
      <c r="E71" s="11">
        <v>100</v>
      </c>
      <c r="F71" s="11">
        <v>25</v>
      </c>
      <c r="G71" s="11">
        <v>68</v>
      </c>
    </row>
    <row r="72" spans="1:7" ht="15.75" x14ac:dyDescent="0.25">
      <c r="A72" s="2" t="s">
        <v>73</v>
      </c>
      <c r="B72" s="3" t="s">
        <v>93</v>
      </c>
      <c r="C72" s="42">
        <v>100</v>
      </c>
      <c r="D72" s="42">
        <v>100</v>
      </c>
      <c r="E72" s="42">
        <v>100</v>
      </c>
      <c r="F72" s="42">
        <v>59</v>
      </c>
      <c r="G72" s="42">
        <v>52</v>
      </c>
    </row>
    <row r="73" spans="1:7" ht="15.75" x14ac:dyDescent="0.25">
      <c r="A73" s="2" t="s">
        <v>74</v>
      </c>
      <c r="B73" s="3" t="s">
        <v>89</v>
      </c>
      <c r="C73" s="42">
        <v>100</v>
      </c>
      <c r="D73" s="42">
        <v>100</v>
      </c>
      <c r="E73" s="42">
        <v>100</v>
      </c>
      <c r="F73" s="42" t="s">
        <v>148</v>
      </c>
      <c r="G73" s="42" t="s">
        <v>148</v>
      </c>
    </row>
    <row r="74" spans="1:7" ht="15.75" x14ac:dyDescent="0.25">
      <c r="A74" s="2" t="s">
        <v>75</v>
      </c>
      <c r="B74" s="3" t="s">
        <v>96</v>
      </c>
      <c r="C74" s="42">
        <v>100</v>
      </c>
      <c r="D74" s="42">
        <v>100</v>
      </c>
      <c r="E74" s="42">
        <v>100</v>
      </c>
      <c r="F74" s="42">
        <v>75</v>
      </c>
      <c r="G74" s="54">
        <v>40</v>
      </c>
    </row>
    <row r="75" spans="1:7" ht="15.75" x14ac:dyDescent="0.25">
      <c r="A75" s="2" t="s">
        <v>76</v>
      </c>
      <c r="B75" s="3" t="s">
        <v>92</v>
      </c>
      <c r="C75" s="11">
        <v>100</v>
      </c>
      <c r="D75" s="11">
        <v>100</v>
      </c>
      <c r="E75" s="11">
        <v>100</v>
      </c>
      <c r="F75" s="11">
        <v>64.900000000000006</v>
      </c>
      <c r="G75" s="11">
        <v>67.400000000000006</v>
      </c>
    </row>
    <row r="76" spans="1:7" ht="15.75" x14ac:dyDescent="0.25">
      <c r="A76" s="2" t="s">
        <v>77</v>
      </c>
      <c r="B76" s="3" t="s">
        <v>92</v>
      </c>
      <c r="C76" s="38">
        <v>100</v>
      </c>
      <c r="D76" s="38">
        <v>100</v>
      </c>
      <c r="E76" s="38">
        <v>100</v>
      </c>
      <c r="F76" s="38">
        <v>11.7</v>
      </c>
      <c r="G76" s="38">
        <v>41</v>
      </c>
    </row>
    <row r="77" spans="1:7" ht="15.75" x14ac:dyDescent="0.25">
      <c r="A77" s="2" t="s">
        <v>78</v>
      </c>
      <c r="B77" s="3" t="s">
        <v>90</v>
      </c>
      <c r="C77" s="119">
        <v>100</v>
      </c>
      <c r="D77" s="119">
        <v>100</v>
      </c>
      <c r="E77" s="119">
        <v>100</v>
      </c>
      <c r="F77" s="42">
        <v>19</v>
      </c>
      <c r="G77" s="54">
        <v>33</v>
      </c>
    </row>
    <row r="78" spans="1:7" ht="15.75" x14ac:dyDescent="0.25">
      <c r="A78" s="2" t="s">
        <v>79</v>
      </c>
      <c r="B78" s="3" t="s">
        <v>89</v>
      </c>
      <c r="C78" s="11">
        <v>100</v>
      </c>
      <c r="D78" s="11">
        <v>100</v>
      </c>
      <c r="E78" s="11">
        <v>100</v>
      </c>
      <c r="F78" s="11">
        <v>32.5</v>
      </c>
      <c r="G78" s="11" t="s">
        <v>156</v>
      </c>
    </row>
    <row r="79" spans="1:7" ht="15.75" x14ac:dyDescent="0.25">
      <c r="A79" s="2" t="s">
        <v>81</v>
      </c>
      <c r="B79" s="3" t="s">
        <v>96</v>
      </c>
      <c r="C79" s="11">
        <v>100</v>
      </c>
      <c r="D79" s="11">
        <v>100</v>
      </c>
      <c r="E79" s="11">
        <v>100</v>
      </c>
      <c r="F79" s="40">
        <v>24.17</v>
      </c>
      <c r="G79" s="38">
        <v>0</v>
      </c>
    </row>
    <row r="80" spans="1:7" ht="15.75" x14ac:dyDescent="0.25">
      <c r="A80" s="2" t="s">
        <v>83</v>
      </c>
      <c r="B80" s="3" t="s">
        <v>92</v>
      </c>
      <c r="C80" s="11">
        <v>100</v>
      </c>
      <c r="D80" s="11">
        <v>100</v>
      </c>
      <c r="E80" s="11">
        <v>100</v>
      </c>
      <c r="F80" s="11">
        <v>68</v>
      </c>
      <c r="G80" s="11">
        <v>66.5</v>
      </c>
    </row>
    <row r="81" spans="1:7" ht="15.75" x14ac:dyDescent="0.25">
      <c r="A81" s="2" t="s">
        <v>87</v>
      </c>
      <c r="B81" s="3" t="s">
        <v>93</v>
      </c>
      <c r="C81" s="38">
        <v>100</v>
      </c>
      <c r="D81" s="38">
        <v>100</v>
      </c>
      <c r="E81" s="38">
        <v>100</v>
      </c>
      <c r="F81" s="38">
        <v>60.4</v>
      </c>
      <c r="G81" s="11">
        <v>90</v>
      </c>
    </row>
    <row r="82" spans="1:7" ht="15.75" x14ac:dyDescent="0.25">
      <c r="A82" s="2" t="s">
        <v>39</v>
      </c>
      <c r="B82" s="3" t="s">
        <v>91</v>
      </c>
      <c r="C82" s="11">
        <v>99</v>
      </c>
      <c r="D82" s="11">
        <v>94</v>
      </c>
      <c r="E82" s="11">
        <v>99</v>
      </c>
      <c r="F82" s="11">
        <v>43.8</v>
      </c>
      <c r="G82" s="52">
        <v>70</v>
      </c>
    </row>
    <row r="83" spans="1:7" ht="15.75" x14ac:dyDescent="0.25">
      <c r="A83" s="2" t="s">
        <v>53</v>
      </c>
      <c r="B83" s="3" t="s">
        <v>93</v>
      </c>
      <c r="C83" s="11">
        <v>70</v>
      </c>
      <c r="D83" s="11">
        <v>75</v>
      </c>
      <c r="E83" s="11">
        <v>95</v>
      </c>
      <c r="F83" s="11">
        <v>65.8</v>
      </c>
      <c r="G83" s="44">
        <v>52</v>
      </c>
    </row>
    <row r="84" spans="1:7" ht="15.75" x14ac:dyDescent="0.25">
      <c r="A84" s="2" t="s">
        <v>31</v>
      </c>
      <c r="B84" s="3" t="s">
        <v>92</v>
      </c>
      <c r="C84" s="11">
        <v>87</v>
      </c>
      <c r="D84" s="11">
        <v>66</v>
      </c>
      <c r="E84" s="11">
        <v>87</v>
      </c>
      <c r="F84" s="11"/>
      <c r="G84" s="11">
        <v>36.299999999999997</v>
      </c>
    </row>
    <row r="85" spans="1:7" ht="15.75" x14ac:dyDescent="0.25">
      <c r="A85" s="2" t="s">
        <v>67</v>
      </c>
      <c r="B85" s="3" t="s">
        <v>93</v>
      </c>
      <c r="C85" s="46">
        <v>70</v>
      </c>
      <c r="D85" s="11">
        <v>70</v>
      </c>
      <c r="E85" s="11">
        <v>70</v>
      </c>
      <c r="F85" s="11">
        <v>12.3</v>
      </c>
      <c r="G85" s="11" t="s">
        <v>148</v>
      </c>
    </row>
    <row r="86" spans="1:7" ht="15.75" x14ac:dyDescent="0.25">
      <c r="A86" s="2" t="s">
        <v>82</v>
      </c>
      <c r="B86" s="3" t="s">
        <v>94</v>
      </c>
      <c r="C86" s="11">
        <v>55</v>
      </c>
      <c r="D86" s="11">
        <v>60</v>
      </c>
      <c r="E86" s="11">
        <v>63</v>
      </c>
      <c r="F86" s="11" t="s">
        <v>148</v>
      </c>
      <c r="G86" s="11" t="s">
        <v>148</v>
      </c>
    </row>
    <row r="87" spans="1:7" ht="15.75" x14ac:dyDescent="0.25">
      <c r="A87" s="2" t="s">
        <v>29</v>
      </c>
      <c r="B87" s="3" t="s">
        <v>91</v>
      </c>
      <c r="C87" s="11">
        <v>0</v>
      </c>
      <c r="D87" s="11">
        <v>0</v>
      </c>
      <c r="E87" s="11">
        <v>0</v>
      </c>
      <c r="F87" s="11" t="s">
        <v>147</v>
      </c>
      <c r="G87" s="11" t="s">
        <v>147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77" activePane="bottomLeft" state="frozen"/>
      <selection pane="bottomLeft" activeCell="H81" sqref="H81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4.42578125" style="59" customWidth="1"/>
    <col min="4" max="4" width="14.5703125" style="59" customWidth="1"/>
    <col min="5" max="5" width="17" style="59" customWidth="1"/>
    <col min="6" max="6" width="22.85546875" style="59" customWidth="1"/>
    <col min="7" max="7" width="17.28515625" style="59" customWidth="1"/>
    <col min="8" max="16384" width="9.140625" style="59"/>
  </cols>
  <sheetData>
    <row r="1" spans="1:7" ht="77.25" customHeight="1" x14ac:dyDescent="0.25">
      <c r="A1" s="124" t="s">
        <v>115</v>
      </c>
      <c r="B1" s="124"/>
      <c r="C1" s="124"/>
      <c r="D1" s="124"/>
      <c r="E1" s="124"/>
      <c r="F1" s="124"/>
      <c r="G1" s="124"/>
    </row>
    <row r="2" spans="1:7" s="62" customFormat="1" ht="114.7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14</v>
      </c>
      <c r="B3" s="12" t="s">
        <v>88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25</v>
      </c>
      <c r="B4" s="12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30" x14ac:dyDescent="0.25">
      <c r="A5" s="2" t="s">
        <v>84</v>
      </c>
      <c r="B5" s="12" t="s">
        <v>90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2" t="s">
        <v>3</v>
      </c>
      <c r="B6" s="12" t="s">
        <v>88</v>
      </c>
      <c r="C6" s="12">
        <v>100</v>
      </c>
      <c r="D6" s="12">
        <v>100</v>
      </c>
      <c r="E6" s="12">
        <v>100</v>
      </c>
      <c r="F6" s="39">
        <v>40.5</v>
      </c>
      <c r="G6" s="39">
        <v>61</v>
      </c>
    </row>
    <row r="7" spans="1:7" ht="15.75" x14ac:dyDescent="0.25">
      <c r="A7" s="4" t="s">
        <v>4</v>
      </c>
      <c r="B7" s="12" t="s">
        <v>89</v>
      </c>
      <c r="C7" s="12">
        <v>100</v>
      </c>
      <c r="D7" s="12">
        <v>100</v>
      </c>
      <c r="E7" s="12">
        <v>100</v>
      </c>
      <c r="F7" s="12">
        <v>18.399999999999999</v>
      </c>
      <c r="G7" s="12">
        <v>37</v>
      </c>
    </row>
    <row r="8" spans="1:7" ht="15.75" x14ac:dyDescent="0.25">
      <c r="A8" s="2" t="s">
        <v>5</v>
      </c>
      <c r="B8" s="12" t="s">
        <v>89</v>
      </c>
      <c r="C8" s="12">
        <v>100</v>
      </c>
      <c r="D8" s="12">
        <v>100</v>
      </c>
      <c r="E8" s="12">
        <v>100</v>
      </c>
      <c r="F8" s="12">
        <v>47.9</v>
      </c>
      <c r="G8" s="12">
        <v>78.2</v>
      </c>
    </row>
    <row r="9" spans="1:7" ht="15.75" customHeight="1" x14ac:dyDescent="0.25">
      <c r="A9" s="2" t="s">
        <v>6</v>
      </c>
      <c r="B9" s="12" t="s">
        <v>90</v>
      </c>
      <c r="C9" s="12">
        <v>100</v>
      </c>
      <c r="D9" s="12">
        <v>100</v>
      </c>
      <c r="E9" s="12">
        <v>100</v>
      </c>
      <c r="F9" s="12">
        <v>22.5</v>
      </c>
      <c r="G9" s="22">
        <v>16</v>
      </c>
    </row>
    <row r="10" spans="1:7" ht="15.75" x14ac:dyDescent="0.25">
      <c r="A10" s="2" t="s">
        <v>8</v>
      </c>
      <c r="B10" s="12" t="s">
        <v>88</v>
      </c>
      <c r="C10" s="12">
        <v>100</v>
      </c>
      <c r="D10" s="12">
        <v>100</v>
      </c>
      <c r="E10" s="12">
        <v>100</v>
      </c>
      <c r="F10" s="39">
        <v>44.6</v>
      </c>
      <c r="G10" s="39">
        <v>52.2</v>
      </c>
    </row>
    <row r="11" spans="1:7" ht="30" x14ac:dyDescent="0.25">
      <c r="A11" s="2" t="s">
        <v>9</v>
      </c>
      <c r="B11" s="12" t="s">
        <v>92</v>
      </c>
      <c r="C11" s="11">
        <v>100</v>
      </c>
      <c r="D11" s="11">
        <v>100</v>
      </c>
      <c r="E11" s="11">
        <v>100</v>
      </c>
      <c r="F11" s="23">
        <v>60.6</v>
      </c>
      <c r="G11" s="23">
        <v>64.099999999999994</v>
      </c>
    </row>
    <row r="12" spans="1:7" ht="18.75" customHeight="1" x14ac:dyDescent="0.25">
      <c r="A12" s="2" t="s">
        <v>10</v>
      </c>
      <c r="B12" s="12" t="s">
        <v>93</v>
      </c>
      <c r="C12" s="12">
        <v>100</v>
      </c>
      <c r="D12" s="12">
        <v>100</v>
      </c>
      <c r="E12" s="12">
        <v>100</v>
      </c>
      <c r="F12" s="12">
        <v>56.9</v>
      </c>
      <c r="G12" s="22">
        <v>80</v>
      </c>
    </row>
    <row r="13" spans="1:7" ht="15.75" x14ac:dyDescent="0.25">
      <c r="A13" s="2" t="s">
        <v>11</v>
      </c>
      <c r="B13" s="12" t="s">
        <v>93</v>
      </c>
      <c r="C13" s="48">
        <v>100</v>
      </c>
      <c r="D13" s="48">
        <v>100</v>
      </c>
      <c r="E13" s="48">
        <v>100</v>
      </c>
      <c r="F13" s="48">
        <v>26.2</v>
      </c>
      <c r="G13" s="12" t="s">
        <v>148</v>
      </c>
    </row>
    <row r="14" spans="1:7" ht="31.5" x14ac:dyDescent="0.25">
      <c r="A14" s="2" t="s">
        <v>12</v>
      </c>
      <c r="B14" s="12" t="s">
        <v>90</v>
      </c>
      <c r="C14" s="23">
        <v>100</v>
      </c>
      <c r="D14" s="23">
        <v>100</v>
      </c>
      <c r="E14" s="42">
        <v>100</v>
      </c>
      <c r="F14" s="12">
        <v>23.6</v>
      </c>
      <c r="G14" s="12" t="s">
        <v>146</v>
      </c>
    </row>
    <row r="15" spans="1:7" ht="15.75" x14ac:dyDescent="0.25">
      <c r="A15" s="2" t="s">
        <v>13</v>
      </c>
      <c r="B15" s="12" t="s">
        <v>93</v>
      </c>
      <c r="C15" s="12">
        <v>100</v>
      </c>
      <c r="D15" s="12">
        <v>100</v>
      </c>
      <c r="E15" s="12">
        <v>100</v>
      </c>
      <c r="F15" s="11" t="s">
        <v>147</v>
      </c>
      <c r="G15" s="11">
        <v>55.6</v>
      </c>
    </row>
    <row r="16" spans="1:7" ht="15.75" x14ac:dyDescent="0.25">
      <c r="A16" s="2" t="s">
        <v>15</v>
      </c>
      <c r="B16" s="12" t="s">
        <v>91</v>
      </c>
      <c r="C16" s="12">
        <v>100</v>
      </c>
      <c r="D16" s="12">
        <v>100</v>
      </c>
      <c r="E16" s="12">
        <v>100</v>
      </c>
      <c r="F16" s="65" t="s">
        <v>147</v>
      </c>
      <c r="G16" s="12">
        <v>76.12</v>
      </c>
    </row>
    <row r="17" spans="1:7" ht="15.75" x14ac:dyDescent="0.25">
      <c r="A17" s="2" t="s">
        <v>16</v>
      </c>
      <c r="B17" s="12" t="s">
        <v>93</v>
      </c>
      <c r="C17" s="12">
        <v>100</v>
      </c>
      <c r="D17" s="12">
        <v>100</v>
      </c>
      <c r="E17" s="12">
        <v>100</v>
      </c>
      <c r="F17" s="12">
        <v>85.7</v>
      </c>
      <c r="G17" s="12">
        <v>62.5</v>
      </c>
    </row>
    <row r="18" spans="1:7" ht="15.75" x14ac:dyDescent="0.25">
      <c r="A18" s="2" t="s">
        <v>17</v>
      </c>
      <c r="B18" s="12" t="s">
        <v>94</v>
      </c>
      <c r="C18" s="7">
        <v>100</v>
      </c>
      <c r="D18" s="7">
        <v>100</v>
      </c>
      <c r="E18" s="7">
        <v>100</v>
      </c>
      <c r="F18" s="7">
        <v>46</v>
      </c>
      <c r="G18" s="7" t="s">
        <v>148</v>
      </c>
    </row>
    <row r="19" spans="1:7" ht="30" x14ac:dyDescent="0.25">
      <c r="A19" s="2" t="s">
        <v>18</v>
      </c>
      <c r="B19" s="12" t="s">
        <v>90</v>
      </c>
      <c r="C19" s="12">
        <v>100</v>
      </c>
      <c r="D19" s="12">
        <v>100</v>
      </c>
      <c r="E19" s="12">
        <v>100</v>
      </c>
      <c r="F19" s="12">
        <v>16.2</v>
      </c>
      <c r="G19" s="22">
        <v>11</v>
      </c>
    </row>
    <row r="20" spans="1:7" ht="15.75" x14ac:dyDescent="0.25">
      <c r="A20" s="2" t="s">
        <v>19</v>
      </c>
      <c r="B20" s="12" t="s">
        <v>90</v>
      </c>
      <c r="C20" s="12">
        <v>100</v>
      </c>
      <c r="D20" s="12">
        <v>100</v>
      </c>
      <c r="E20" s="12">
        <v>100</v>
      </c>
      <c r="F20" s="39" t="s">
        <v>148</v>
      </c>
      <c r="G20" s="39" t="s">
        <v>148</v>
      </c>
    </row>
    <row r="21" spans="1:7" ht="15.75" x14ac:dyDescent="0.25">
      <c r="A21" s="2" t="s">
        <v>20</v>
      </c>
      <c r="B21" s="12" t="s">
        <v>93</v>
      </c>
      <c r="C21" s="48">
        <v>100</v>
      </c>
      <c r="D21" s="48">
        <v>100</v>
      </c>
      <c r="E21" s="48">
        <v>100</v>
      </c>
      <c r="F21" s="48">
        <v>29.4</v>
      </c>
      <c r="G21" s="48">
        <v>54.3</v>
      </c>
    </row>
    <row r="22" spans="1:7" ht="15.75" x14ac:dyDescent="0.25">
      <c r="A22" s="2" t="s">
        <v>21</v>
      </c>
      <c r="B22" s="12" t="s">
        <v>94</v>
      </c>
      <c r="C22" s="12">
        <v>100</v>
      </c>
      <c r="D22" s="12">
        <v>100</v>
      </c>
      <c r="E22" s="12">
        <v>100</v>
      </c>
      <c r="F22" s="12">
        <v>33.33</v>
      </c>
      <c r="G22" s="12" t="s">
        <v>148</v>
      </c>
    </row>
    <row r="23" spans="1:7" ht="33.75" customHeight="1" x14ac:dyDescent="0.25">
      <c r="A23" s="2" t="s">
        <v>23</v>
      </c>
      <c r="B23" s="12" t="s">
        <v>94</v>
      </c>
      <c r="C23" s="12">
        <v>100</v>
      </c>
      <c r="D23" s="12">
        <v>100</v>
      </c>
      <c r="E23" s="12">
        <v>100</v>
      </c>
      <c r="F23" s="23">
        <v>52.4</v>
      </c>
      <c r="G23" s="23">
        <v>62</v>
      </c>
    </row>
    <row r="24" spans="1:7" ht="15.75" x14ac:dyDescent="0.25">
      <c r="A24" s="2" t="s">
        <v>24</v>
      </c>
      <c r="B24" s="12" t="s">
        <v>91</v>
      </c>
      <c r="C24" s="12">
        <v>100</v>
      </c>
      <c r="D24" s="12">
        <v>100</v>
      </c>
      <c r="E24" s="12">
        <v>100</v>
      </c>
      <c r="F24" s="67">
        <v>40.200000000000003</v>
      </c>
      <c r="G24" s="12">
        <v>80</v>
      </c>
    </row>
    <row r="25" spans="1:7" ht="15.75" x14ac:dyDescent="0.25">
      <c r="A25" s="2" t="s">
        <v>26</v>
      </c>
      <c r="B25" s="12" t="s">
        <v>93</v>
      </c>
      <c r="C25" s="11">
        <v>100</v>
      </c>
      <c r="D25" s="11">
        <v>100</v>
      </c>
      <c r="E25" s="11">
        <v>100</v>
      </c>
      <c r="F25" s="11">
        <v>72.42</v>
      </c>
      <c r="G25" s="44">
        <v>100</v>
      </c>
    </row>
    <row r="26" spans="1:7" ht="15.75" x14ac:dyDescent="0.25">
      <c r="A26" s="2" t="s">
        <v>27</v>
      </c>
      <c r="B26" s="12" t="s">
        <v>90</v>
      </c>
      <c r="C26" s="12">
        <v>100</v>
      </c>
      <c r="D26" s="12">
        <v>100</v>
      </c>
      <c r="E26" s="12">
        <v>100</v>
      </c>
      <c r="F26" s="12">
        <v>23.8</v>
      </c>
      <c r="G26" s="22">
        <v>70</v>
      </c>
    </row>
    <row r="27" spans="1:7" ht="30" x14ac:dyDescent="0.25">
      <c r="A27" s="2" t="s">
        <v>28</v>
      </c>
      <c r="B27" s="12" t="s">
        <v>94</v>
      </c>
      <c r="C27" s="12">
        <v>50</v>
      </c>
      <c r="D27" s="12">
        <v>55</v>
      </c>
      <c r="E27" s="12">
        <v>100</v>
      </c>
      <c r="F27" s="12">
        <v>61</v>
      </c>
      <c r="G27" s="22">
        <v>57</v>
      </c>
    </row>
    <row r="28" spans="1:7" ht="15.75" x14ac:dyDescent="0.25">
      <c r="A28" s="2" t="s">
        <v>29</v>
      </c>
      <c r="B28" s="12" t="s">
        <v>91</v>
      </c>
      <c r="C28" s="12">
        <v>100</v>
      </c>
      <c r="D28" s="12">
        <v>100</v>
      </c>
      <c r="E28" s="12">
        <v>100</v>
      </c>
      <c r="F28" s="12" t="s">
        <v>147</v>
      </c>
      <c r="G28" s="12" t="s">
        <v>147</v>
      </c>
    </row>
    <row r="29" spans="1:7" ht="15.75" x14ac:dyDescent="0.25">
      <c r="A29" s="2" t="s">
        <v>30</v>
      </c>
      <c r="B29" s="12" t="s">
        <v>89</v>
      </c>
      <c r="C29" s="12">
        <v>100</v>
      </c>
      <c r="D29" s="12">
        <v>100</v>
      </c>
      <c r="E29" s="12">
        <v>100</v>
      </c>
      <c r="F29" s="12">
        <v>72.400000000000006</v>
      </c>
      <c r="G29" s="22">
        <v>85.7</v>
      </c>
    </row>
    <row r="30" spans="1:7" ht="15.75" x14ac:dyDescent="0.25">
      <c r="A30" s="2" t="s">
        <v>31</v>
      </c>
      <c r="B30" s="12" t="s">
        <v>92</v>
      </c>
      <c r="C30" s="12">
        <v>100</v>
      </c>
      <c r="D30" s="12">
        <v>100</v>
      </c>
      <c r="E30" s="12">
        <v>100</v>
      </c>
      <c r="F30" s="12" t="s">
        <v>148</v>
      </c>
      <c r="G30" s="48">
        <v>39.200000000000003</v>
      </c>
    </row>
    <row r="31" spans="1:7" ht="15.75" x14ac:dyDescent="0.25">
      <c r="A31" s="2" t="s">
        <v>32</v>
      </c>
      <c r="B31" s="12" t="s">
        <v>91</v>
      </c>
      <c r="C31" s="24">
        <v>100</v>
      </c>
      <c r="D31" s="24">
        <v>100</v>
      </c>
      <c r="E31" s="12">
        <v>100</v>
      </c>
      <c r="F31" s="49">
        <f>(48.88+42.04+46.4)/3</f>
        <v>45.773333333333333</v>
      </c>
      <c r="G31" s="22">
        <v>77.8</v>
      </c>
    </row>
    <row r="32" spans="1:7" ht="15.75" x14ac:dyDescent="0.25">
      <c r="A32" s="2" t="s">
        <v>33</v>
      </c>
      <c r="B32" s="12" t="s">
        <v>93</v>
      </c>
      <c r="C32" s="12">
        <v>100</v>
      </c>
      <c r="D32" s="12">
        <v>100</v>
      </c>
      <c r="E32" s="12">
        <v>100</v>
      </c>
      <c r="F32" s="12">
        <v>44.4</v>
      </c>
      <c r="G32" s="12">
        <v>89.6</v>
      </c>
    </row>
    <row r="33" spans="1:7" ht="15.75" x14ac:dyDescent="0.25">
      <c r="A33" s="2" t="s">
        <v>34</v>
      </c>
      <c r="B33" s="12" t="s">
        <v>88</v>
      </c>
      <c r="C33" s="12">
        <v>100</v>
      </c>
      <c r="D33" s="12">
        <v>100</v>
      </c>
      <c r="E33" s="12">
        <v>100</v>
      </c>
      <c r="F33" s="12">
        <v>84.76</v>
      </c>
      <c r="G33" s="22">
        <v>88.6</v>
      </c>
    </row>
    <row r="34" spans="1:7" ht="15.75" x14ac:dyDescent="0.25">
      <c r="A34" s="2" t="s">
        <v>35</v>
      </c>
      <c r="B34" s="12" t="s">
        <v>89</v>
      </c>
      <c r="C34" s="12">
        <v>70</v>
      </c>
      <c r="D34" s="12">
        <v>74</v>
      </c>
      <c r="E34" s="12">
        <v>100</v>
      </c>
      <c r="F34" s="12" t="s">
        <v>148</v>
      </c>
      <c r="G34" s="12" t="s">
        <v>148</v>
      </c>
    </row>
    <row r="35" spans="1:7" ht="15.75" x14ac:dyDescent="0.25">
      <c r="A35" s="2" t="s">
        <v>36</v>
      </c>
      <c r="B35" s="12" t="s">
        <v>95</v>
      </c>
      <c r="C35" s="48">
        <v>100</v>
      </c>
      <c r="D35" s="48">
        <v>100</v>
      </c>
      <c r="E35" s="48">
        <v>100</v>
      </c>
      <c r="F35" s="48">
        <v>17.100000000000001</v>
      </c>
      <c r="G35" s="48">
        <v>69.7</v>
      </c>
    </row>
    <row r="36" spans="1:7" ht="15.75" x14ac:dyDescent="0.25">
      <c r="A36" s="2" t="s">
        <v>37</v>
      </c>
      <c r="B36" s="12" t="s">
        <v>96</v>
      </c>
      <c r="C36" s="48">
        <v>100</v>
      </c>
      <c r="D36" s="48">
        <v>100</v>
      </c>
      <c r="E36" s="48">
        <v>100</v>
      </c>
      <c r="F36" s="48">
        <v>32.1</v>
      </c>
      <c r="G36" s="48">
        <v>37.799999999999997</v>
      </c>
    </row>
    <row r="37" spans="1:7" ht="15.75" x14ac:dyDescent="0.25">
      <c r="A37" s="2" t="s">
        <v>38</v>
      </c>
      <c r="B37" s="12" t="s">
        <v>93</v>
      </c>
      <c r="C37" s="24">
        <v>100</v>
      </c>
      <c r="D37" s="24">
        <v>100</v>
      </c>
      <c r="E37" s="24">
        <v>100</v>
      </c>
      <c r="F37" s="24">
        <v>9.1</v>
      </c>
      <c r="G37" s="22">
        <v>60.5</v>
      </c>
    </row>
    <row r="38" spans="1:7" ht="15.75" x14ac:dyDescent="0.25">
      <c r="A38" s="2" t="s">
        <v>40</v>
      </c>
      <c r="B38" s="12" t="s">
        <v>93</v>
      </c>
      <c r="C38" s="12">
        <v>100</v>
      </c>
      <c r="D38" s="12">
        <v>100</v>
      </c>
      <c r="E38" s="12">
        <v>100</v>
      </c>
      <c r="F38" s="12" t="s">
        <v>148</v>
      </c>
      <c r="G38" s="12">
        <v>53</v>
      </c>
    </row>
    <row r="39" spans="1:7" ht="15.75" x14ac:dyDescent="0.25">
      <c r="A39" s="2" t="s">
        <v>41</v>
      </c>
      <c r="B39" s="12" t="s">
        <v>90</v>
      </c>
      <c r="C39" s="11">
        <v>100</v>
      </c>
      <c r="D39" s="11">
        <v>100</v>
      </c>
      <c r="E39" s="11">
        <v>100</v>
      </c>
      <c r="F39" s="42">
        <v>18.600000000000001</v>
      </c>
      <c r="G39" s="42">
        <v>67</v>
      </c>
    </row>
    <row r="40" spans="1:7" ht="15.75" x14ac:dyDescent="0.25">
      <c r="A40" s="2" t="s">
        <v>43</v>
      </c>
      <c r="B40" s="12" t="s">
        <v>92</v>
      </c>
      <c r="C40" s="48">
        <v>100</v>
      </c>
      <c r="D40" s="48">
        <v>100</v>
      </c>
      <c r="E40" s="48">
        <v>100</v>
      </c>
      <c r="F40" s="48">
        <v>52.4</v>
      </c>
      <c r="G40" s="48">
        <v>66.7</v>
      </c>
    </row>
    <row r="41" spans="1:7" ht="15.75" x14ac:dyDescent="0.25">
      <c r="A41" s="2" t="s">
        <v>44</v>
      </c>
      <c r="B41" s="12" t="s">
        <v>93</v>
      </c>
      <c r="C41" s="12">
        <v>100</v>
      </c>
      <c r="D41" s="12">
        <v>100</v>
      </c>
      <c r="E41" s="12">
        <v>100</v>
      </c>
      <c r="F41" s="102">
        <v>43.686666666666703</v>
      </c>
      <c r="G41" s="103">
        <v>67.23</v>
      </c>
    </row>
    <row r="42" spans="1:7" ht="15.75" x14ac:dyDescent="0.25">
      <c r="A42" s="2" t="s">
        <v>45</v>
      </c>
      <c r="B42" s="12" t="s">
        <v>93</v>
      </c>
      <c r="C42" s="39">
        <v>100</v>
      </c>
      <c r="D42" s="39">
        <v>100</v>
      </c>
      <c r="E42" s="39">
        <v>100</v>
      </c>
      <c r="F42" s="12">
        <v>67</v>
      </c>
      <c r="G42" s="22">
        <v>63</v>
      </c>
    </row>
    <row r="43" spans="1:7" ht="15.75" x14ac:dyDescent="0.25">
      <c r="A43" s="2" t="s">
        <v>46</v>
      </c>
      <c r="B43" s="12" t="s">
        <v>91</v>
      </c>
      <c r="C43" s="42">
        <v>100</v>
      </c>
      <c r="D43" s="42">
        <v>100</v>
      </c>
      <c r="E43" s="42">
        <v>100</v>
      </c>
      <c r="F43" s="43">
        <f>(41.1+43.2+40.8)/3</f>
        <v>41.7</v>
      </c>
      <c r="G43" s="11">
        <v>80</v>
      </c>
    </row>
    <row r="44" spans="1:7" ht="30" x14ac:dyDescent="0.25">
      <c r="A44" s="2" t="s">
        <v>47</v>
      </c>
      <c r="B44" s="12" t="s">
        <v>91</v>
      </c>
      <c r="C44" s="12">
        <v>100</v>
      </c>
      <c r="D44" s="12">
        <v>80</v>
      </c>
      <c r="E44" s="12">
        <v>100</v>
      </c>
      <c r="F44" s="12">
        <f>11+16+21/3</f>
        <v>34</v>
      </c>
      <c r="G44" s="22">
        <v>50</v>
      </c>
    </row>
    <row r="45" spans="1:7" ht="15.75" x14ac:dyDescent="0.25">
      <c r="A45" s="2" t="s">
        <v>48</v>
      </c>
      <c r="B45" s="12" t="s">
        <v>92</v>
      </c>
      <c r="C45" s="48">
        <v>100</v>
      </c>
      <c r="D45" s="12">
        <v>100</v>
      </c>
      <c r="E45" s="12">
        <v>100</v>
      </c>
      <c r="F45" s="12">
        <v>58.1</v>
      </c>
      <c r="G45" s="12">
        <v>83</v>
      </c>
    </row>
    <row r="46" spans="1:7" ht="15.75" x14ac:dyDescent="0.25">
      <c r="A46" s="2" t="s">
        <v>49</v>
      </c>
      <c r="B46" s="12" t="s">
        <v>91</v>
      </c>
      <c r="C46" s="12">
        <v>100</v>
      </c>
      <c r="D46" s="12">
        <v>100</v>
      </c>
      <c r="E46" s="12">
        <v>100</v>
      </c>
      <c r="F46" s="12">
        <v>19.2</v>
      </c>
      <c r="G46" s="22">
        <v>61.5</v>
      </c>
    </row>
    <row r="47" spans="1:7" ht="15.75" x14ac:dyDescent="0.25">
      <c r="A47" s="2" t="s">
        <v>50</v>
      </c>
      <c r="B47" s="12" t="s">
        <v>89</v>
      </c>
      <c r="C47" s="12">
        <v>100</v>
      </c>
      <c r="D47" s="12">
        <v>100</v>
      </c>
      <c r="E47" s="12">
        <v>100</v>
      </c>
      <c r="F47" s="12">
        <v>61.2</v>
      </c>
      <c r="G47" s="22" t="s">
        <v>148</v>
      </c>
    </row>
    <row r="48" spans="1:7" ht="15.75" x14ac:dyDescent="0.25">
      <c r="A48" s="2" t="s">
        <v>51</v>
      </c>
      <c r="B48" s="12" t="s">
        <v>89</v>
      </c>
      <c r="C48" s="11">
        <v>100</v>
      </c>
      <c r="D48" s="11">
        <v>100</v>
      </c>
      <c r="E48" s="44">
        <v>100</v>
      </c>
      <c r="F48" s="39">
        <v>52</v>
      </c>
      <c r="G48" s="39">
        <v>51.7</v>
      </c>
    </row>
    <row r="49" spans="1:7" ht="15.75" x14ac:dyDescent="0.25">
      <c r="A49" s="2" t="s">
        <v>52</v>
      </c>
      <c r="B49" s="12" t="s">
        <v>92</v>
      </c>
      <c r="C49" s="11">
        <v>100</v>
      </c>
      <c r="D49" s="11">
        <v>100</v>
      </c>
      <c r="E49" s="11">
        <v>100</v>
      </c>
      <c r="F49" s="44">
        <v>46.8</v>
      </c>
      <c r="G49" s="44">
        <v>87.5</v>
      </c>
    </row>
    <row r="50" spans="1:7" ht="15.75" x14ac:dyDescent="0.25">
      <c r="A50" s="2" t="s">
        <v>54</v>
      </c>
      <c r="B50" s="12" t="s">
        <v>92</v>
      </c>
      <c r="C50" s="11">
        <v>100</v>
      </c>
      <c r="D50" s="11">
        <v>100</v>
      </c>
      <c r="E50" s="12">
        <v>100</v>
      </c>
      <c r="F50" s="48">
        <v>53.2</v>
      </c>
      <c r="G50" s="12">
        <v>80.3</v>
      </c>
    </row>
    <row r="51" spans="1:7" ht="15.75" x14ac:dyDescent="0.25">
      <c r="A51" s="2" t="s">
        <v>55</v>
      </c>
      <c r="B51" s="12" t="s">
        <v>92</v>
      </c>
      <c r="C51" s="7">
        <v>100</v>
      </c>
      <c r="D51" s="7">
        <v>100</v>
      </c>
      <c r="E51" s="7">
        <v>100</v>
      </c>
      <c r="F51" s="69">
        <v>17.466666666666665</v>
      </c>
      <c r="G51" s="69">
        <v>63.7</v>
      </c>
    </row>
    <row r="52" spans="1:7" ht="15.75" x14ac:dyDescent="0.25">
      <c r="A52" s="2" t="s">
        <v>56</v>
      </c>
      <c r="B52" s="12" t="s">
        <v>90</v>
      </c>
      <c r="C52" s="48">
        <v>100</v>
      </c>
      <c r="D52" s="48">
        <v>100</v>
      </c>
      <c r="E52" s="48">
        <v>100</v>
      </c>
      <c r="F52" s="70">
        <v>45.2</v>
      </c>
      <c r="G52" s="12">
        <v>100</v>
      </c>
    </row>
    <row r="53" spans="1:7" ht="15.75" x14ac:dyDescent="0.25">
      <c r="A53" s="2" t="s">
        <v>57</v>
      </c>
      <c r="B53" s="12" t="s">
        <v>91</v>
      </c>
      <c r="C53" s="45">
        <v>100</v>
      </c>
      <c r="D53" s="45">
        <v>100</v>
      </c>
      <c r="E53" s="45">
        <v>100</v>
      </c>
      <c r="F53" s="71">
        <v>46.3</v>
      </c>
      <c r="G53" s="12" t="s">
        <v>148</v>
      </c>
    </row>
    <row r="54" spans="1:7" ht="15.75" x14ac:dyDescent="0.25">
      <c r="A54" s="2" t="s">
        <v>58</v>
      </c>
      <c r="B54" s="12" t="s">
        <v>88</v>
      </c>
      <c r="C54" s="23">
        <v>100</v>
      </c>
      <c r="D54" s="23">
        <v>100</v>
      </c>
      <c r="E54" s="23">
        <v>100</v>
      </c>
      <c r="F54" s="23">
        <v>31.1</v>
      </c>
      <c r="G54" s="58">
        <v>42.4</v>
      </c>
    </row>
    <row r="55" spans="1:7" ht="15.75" x14ac:dyDescent="0.25">
      <c r="A55" s="2" t="s">
        <v>59</v>
      </c>
      <c r="B55" s="12" t="s">
        <v>93</v>
      </c>
      <c r="C55" s="24">
        <v>100</v>
      </c>
      <c r="D55" s="24">
        <v>100</v>
      </c>
      <c r="E55" s="24">
        <v>100</v>
      </c>
      <c r="F55" s="12" t="s">
        <v>148</v>
      </c>
      <c r="G55" s="12" t="s">
        <v>148</v>
      </c>
    </row>
    <row r="56" spans="1:7" ht="15.75" x14ac:dyDescent="0.25">
      <c r="A56" s="2" t="s">
        <v>60</v>
      </c>
      <c r="B56" s="12" t="s">
        <v>92</v>
      </c>
      <c r="C56" s="24">
        <v>100</v>
      </c>
      <c r="D56" s="24">
        <v>100</v>
      </c>
      <c r="E56" s="24">
        <v>100</v>
      </c>
      <c r="F56" s="24">
        <v>64.7</v>
      </c>
      <c r="G56" s="24">
        <v>34.5</v>
      </c>
    </row>
    <row r="57" spans="1:7" ht="15.75" x14ac:dyDescent="0.25">
      <c r="A57" s="2" t="s">
        <v>61</v>
      </c>
      <c r="B57" s="12" t="s">
        <v>91</v>
      </c>
      <c r="C57" s="24">
        <v>100</v>
      </c>
      <c r="D57" s="85">
        <v>99</v>
      </c>
      <c r="E57" s="48">
        <v>100</v>
      </c>
      <c r="F57" s="39">
        <v>23</v>
      </c>
      <c r="G57" s="39">
        <v>24.5</v>
      </c>
    </row>
    <row r="58" spans="1:7" ht="15.75" x14ac:dyDescent="0.25">
      <c r="A58" s="2" t="s">
        <v>62</v>
      </c>
      <c r="B58" s="12" t="s">
        <v>92</v>
      </c>
      <c r="C58" s="39">
        <v>100</v>
      </c>
      <c r="D58" s="39">
        <v>100</v>
      </c>
      <c r="E58" s="39">
        <v>100</v>
      </c>
      <c r="F58" s="12">
        <v>17.100000000000001</v>
      </c>
      <c r="G58" s="12">
        <v>36.4</v>
      </c>
    </row>
    <row r="59" spans="1:7" ht="15.75" x14ac:dyDescent="0.25">
      <c r="A59" s="2" t="s">
        <v>63</v>
      </c>
      <c r="B59" s="12" t="s">
        <v>90</v>
      </c>
      <c r="C59" s="12">
        <v>100</v>
      </c>
      <c r="D59" s="12">
        <v>97</v>
      </c>
      <c r="E59" s="12">
        <v>100</v>
      </c>
      <c r="F59" s="12" t="s">
        <v>148</v>
      </c>
      <c r="G59" s="12" t="s">
        <v>148</v>
      </c>
    </row>
    <row r="60" spans="1:7" ht="15.75" x14ac:dyDescent="0.25">
      <c r="A60" s="2" t="s">
        <v>64</v>
      </c>
      <c r="B60" s="12" t="s">
        <v>96</v>
      </c>
      <c r="C60" s="12">
        <v>100</v>
      </c>
      <c r="D60" s="12">
        <v>100</v>
      </c>
      <c r="E60" s="12">
        <v>100</v>
      </c>
      <c r="F60" s="24">
        <v>48</v>
      </c>
      <c r="G60" s="24">
        <v>60</v>
      </c>
    </row>
    <row r="61" spans="1:7" ht="15.75" x14ac:dyDescent="0.25">
      <c r="A61" s="2" t="s">
        <v>65</v>
      </c>
      <c r="B61" s="12" t="s">
        <v>88</v>
      </c>
      <c r="C61" s="12">
        <v>100</v>
      </c>
      <c r="D61" s="12">
        <v>100</v>
      </c>
      <c r="E61" s="12">
        <v>100</v>
      </c>
      <c r="F61" s="12">
        <v>52.3</v>
      </c>
      <c r="G61" s="12">
        <v>40</v>
      </c>
    </row>
    <row r="62" spans="1:7" ht="30" x14ac:dyDescent="0.25">
      <c r="A62" s="2" t="s">
        <v>66</v>
      </c>
      <c r="B62" s="12" t="s">
        <v>94</v>
      </c>
      <c r="C62" s="24">
        <v>100</v>
      </c>
      <c r="D62" s="24">
        <v>100</v>
      </c>
      <c r="E62" s="24">
        <v>100</v>
      </c>
      <c r="F62" s="12">
        <v>32.74</v>
      </c>
      <c r="G62" s="12">
        <v>76.16</v>
      </c>
    </row>
    <row r="63" spans="1:7" ht="15.75" x14ac:dyDescent="0.25">
      <c r="A63" s="2" t="s">
        <v>68</v>
      </c>
      <c r="B63" s="12" t="s">
        <v>94</v>
      </c>
      <c r="C63" s="40">
        <v>100</v>
      </c>
      <c r="D63" s="40">
        <v>100</v>
      </c>
      <c r="E63" s="40">
        <v>100</v>
      </c>
      <c r="F63" s="40">
        <v>47.1</v>
      </c>
      <c r="G63" s="40">
        <v>88.89</v>
      </c>
    </row>
    <row r="64" spans="1:7" ht="15.75" x14ac:dyDescent="0.25">
      <c r="A64" s="2" t="s">
        <v>69</v>
      </c>
      <c r="B64" s="12" t="s">
        <v>93</v>
      </c>
      <c r="C64" s="12">
        <v>100</v>
      </c>
      <c r="D64" s="12">
        <v>100</v>
      </c>
      <c r="E64" s="12">
        <v>100</v>
      </c>
      <c r="F64" s="72">
        <v>39.700000000000003</v>
      </c>
      <c r="G64" s="72">
        <v>60.4</v>
      </c>
    </row>
    <row r="65" spans="1:7" ht="15.75" x14ac:dyDescent="0.25">
      <c r="A65" s="2" t="s">
        <v>70</v>
      </c>
      <c r="B65" s="12" t="s">
        <v>92</v>
      </c>
      <c r="C65" s="12">
        <v>100</v>
      </c>
      <c r="D65" s="12">
        <v>100</v>
      </c>
      <c r="E65" s="12">
        <v>100</v>
      </c>
      <c r="F65" s="12">
        <v>89.6</v>
      </c>
      <c r="G65" s="12">
        <v>50</v>
      </c>
    </row>
    <row r="66" spans="1:7" ht="15.75" x14ac:dyDescent="0.25">
      <c r="A66" s="2" t="s">
        <v>71</v>
      </c>
      <c r="B66" s="12" t="s">
        <v>93</v>
      </c>
      <c r="C66" s="12">
        <v>100</v>
      </c>
      <c r="D66" s="12">
        <v>100</v>
      </c>
      <c r="E66" s="12">
        <v>100</v>
      </c>
      <c r="F66" s="12">
        <v>23</v>
      </c>
      <c r="G66" s="12">
        <v>68</v>
      </c>
    </row>
    <row r="67" spans="1:7" ht="24.75" customHeight="1" x14ac:dyDescent="0.25">
      <c r="A67" s="2" t="s">
        <v>72</v>
      </c>
      <c r="B67" s="12" t="s">
        <v>89</v>
      </c>
      <c r="C67" s="12">
        <v>100</v>
      </c>
      <c r="D67" s="12">
        <v>100</v>
      </c>
      <c r="E67" s="12">
        <v>100</v>
      </c>
      <c r="F67" s="12">
        <v>20</v>
      </c>
      <c r="G67" s="22">
        <v>66</v>
      </c>
    </row>
    <row r="68" spans="1:7" ht="15.75" x14ac:dyDescent="0.25">
      <c r="A68" s="2" t="s">
        <v>73</v>
      </c>
      <c r="B68" s="12" t="s">
        <v>93</v>
      </c>
      <c r="C68" s="23">
        <v>100</v>
      </c>
      <c r="D68" s="23">
        <v>100</v>
      </c>
      <c r="E68" s="23">
        <v>100</v>
      </c>
      <c r="F68" s="23">
        <v>49</v>
      </c>
      <c r="G68" s="23">
        <v>52</v>
      </c>
    </row>
    <row r="69" spans="1:7" ht="15.75" x14ac:dyDescent="0.25">
      <c r="A69" s="2" t="s">
        <v>74</v>
      </c>
      <c r="B69" s="12" t="s">
        <v>89</v>
      </c>
      <c r="C69" s="23">
        <v>100</v>
      </c>
      <c r="D69" s="23">
        <v>100</v>
      </c>
      <c r="E69" s="23">
        <v>100</v>
      </c>
      <c r="F69" s="23" t="s">
        <v>145</v>
      </c>
      <c r="G69" s="12" t="s">
        <v>145</v>
      </c>
    </row>
    <row r="70" spans="1:7" ht="15.75" x14ac:dyDescent="0.25">
      <c r="A70" s="2" t="s">
        <v>75</v>
      </c>
      <c r="B70" s="12" t="s">
        <v>96</v>
      </c>
      <c r="C70" s="48">
        <v>100</v>
      </c>
      <c r="D70" s="48">
        <v>100</v>
      </c>
      <c r="E70" s="48">
        <v>100</v>
      </c>
      <c r="F70" s="48">
        <v>71.3</v>
      </c>
      <c r="G70" s="22">
        <v>30</v>
      </c>
    </row>
    <row r="71" spans="1:7" ht="15.75" x14ac:dyDescent="0.25">
      <c r="A71" s="2" t="s">
        <v>76</v>
      </c>
      <c r="B71" s="12" t="s">
        <v>92</v>
      </c>
      <c r="C71" s="12">
        <v>100</v>
      </c>
      <c r="D71" s="12">
        <v>100</v>
      </c>
      <c r="E71" s="12">
        <v>100</v>
      </c>
      <c r="F71" s="12">
        <v>64.900000000000006</v>
      </c>
      <c r="G71" s="12">
        <v>79.8</v>
      </c>
    </row>
    <row r="72" spans="1:7" ht="15.75" x14ac:dyDescent="0.25">
      <c r="A72" s="2" t="s">
        <v>77</v>
      </c>
      <c r="B72" s="12" t="s">
        <v>92</v>
      </c>
      <c r="C72" s="23">
        <v>100</v>
      </c>
      <c r="D72" s="23">
        <v>100</v>
      </c>
      <c r="E72" s="23">
        <v>100</v>
      </c>
      <c r="F72" s="23">
        <v>10.7</v>
      </c>
      <c r="G72" s="23">
        <v>41</v>
      </c>
    </row>
    <row r="73" spans="1:7" ht="15.75" x14ac:dyDescent="0.25">
      <c r="A73" s="2" t="s">
        <v>78</v>
      </c>
      <c r="B73" s="12" t="s">
        <v>90</v>
      </c>
      <c r="C73" s="23">
        <v>86.1</v>
      </c>
      <c r="D73" s="23">
        <v>86.1</v>
      </c>
      <c r="E73" s="23">
        <v>100</v>
      </c>
      <c r="F73" s="23">
        <v>20</v>
      </c>
      <c r="G73" s="58">
        <v>100</v>
      </c>
    </row>
    <row r="74" spans="1:7" ht="15.75" x14ac:dyDescent="0.25">
      <c r="A74" s="2" t="s">
        <v>79</v>
      </c>
      <c r="B74" s="12" t="s">
        <v>89</v>
      </c>
      <c r="C74" s="23">
        <v>100</v>
      </c>
      <c r="D74" s="23">
        <v>100</v>
      </c>
      <c r="E74" s="23">
        <v>100</v>
      </c>
      <c r="F74" s="23">
        <v>33.799999999999997</v>
      </c>
      <c r="G74" s="58">
        <v>100</v>
      </c>
    </row>
    <row r="75" spans="1:7" ht="30" x14ac:dyDescent="0.25">
      <c r="A75" s="2" t="s">
        <v>80</v>
      </c>
      <c r="B75" s="12" t="s">
        <v>96</v>
      </c>
      <c r="C75" s="24">
        <v>100</v>
      </c>
      <c r="D75" s="24">
        <v>100</v>
      </c>
      <c r="E75" s="24">
        <v>100</v>
      </c>
      <c r="F75" s="25">
        <v>12.133333333333335</v>
      </c>
      <c r="G75" s="39" t="s">
        <v>148</v>
      </c>
    </row>
    <row r="76" spans="1:7" ht="15.75" x14ac:dyDescent="0.25">
      <c r="A76" s="2" t="s">
        <v>81</v>
      </c>
      <c r="B76" s="12" t="s">
        <v>96</v>
      </c>
      <c r="C76" s="12">
        <v>100</v>
      </c>
      <c r="D76" s="12">
        <v>100</v>
      </c>
      <c r="E76" s="12">
        <v>100</v>
      </c>
      <c r="F76" s="49">
        <v>23.97</v>
      </c>
      <c r="G76" s="24">
        <v>75</v>
      </c>
    </row>
    <row r="77" spans="1:7" ht="15.75" x14ac:dyDescent="0.25">
      <c r="A77" s="2" t="s">
        <v>83</v>
      </c>
      <c r="B77" s="12" t="s">
        <v>92</v>
      </c>
      <c r="C77" s="12">
        <v>90</v>
      </c>
      <c r="D77" s="12">
        <v>95</v>
      </c>
      <c r="E77" s="12">
        <v>100</v>
      </c>
      <c r="F77" s="12">
        <v>68</v>
      </c>
      <c r="G77" s="12">
        <v>80</v>
      </c>
    </row>
    <row r="78" spans="1:7" ht="15.75" x14ac:dyDescent="0.25">
      <c r="A78" s="2" t="s">
        <v>85</v>
      </c>
      <c r="B78" s="12" t="s">
        <v>90</v>
      </c>
      <c r="C78" s="12">
        <v>100</v>
      </c>
      <c r="D78" s="12">
        <v>100</v>
      </c>
      <c r="E78" s="12">
        <v>100</v>
      </c>
      <c r="F78" s="55">
        <v>33.200000000000003</v>
      </c>
      <c r="G78" s="55">
        <v>46.7</v>
      </c>
    </row>
    <row r="79" spans="1:7" ht="30" x14ac:dyDescent="0.25">
      <c r="A79" s="2" t="s">
        <v>86</v>
      </c>
      <c r="B79" s="12" t="s">
        <v>96</v>
      </c>
      <c r="C79" s="12">
        <v>100</v>
      </c>
      <c r="D79" s="12">
        <v>100</v>
      </c>
      <c r="E79" s="12">
        <v>100</v>
      </c>
      <c r="F79" s="67">
        <v>25.666666666666668</v>
      </c>
      <c r="G79" s="22" t="s">
        <v>147</v>
      </c>
    </row>
    <row r="80" spans="1:7" ht="15.75" x14ac:dyDescent="0.25">
      <c r="A80" s="2" t="s">
        <v>87</v>
      </c>
      <c r="B80" s="12" t="s">
        <v>93</v>
      </c>
      <c r="C80" s="24">
        <v>100</v>
      </c>
      <c r="D80" s="24">
        <v>100</v>
      </c>
      <c r="E80" s="24">
        <v>100</v>
      </c>
      <c r="F80" s="24">
        <v>60.8</v>
      </c>
      <c r="G80" s="12">
        <v>83.8</v>
      </c>
    </row>
    <row r="81" spans="1:7" ht="15.75" x14ac:dyDescent="0.25">
      <c r="A81" s="2" t="s">
        <v>22</v>
      </c>
      <c r="B81" s="12" t="s">
        <v>89</v>
      </c>
      <c r="C81" s="12">
        <v>100</v>
      </c>
      <c r="D81" s="12">
        <v>99.98</v>
      </c>
      <c r="E81" s="12">
        <v>99.98</v>
      </c>
      <c r="F81" s="12" t="s">
        <v>148</v>
      </c>
      <c r="G81" s="12" t="s">
        <v>148</v>
      </c>
    </row>
    <row r="82" spans="1:7" ht="15.75" x14ac:dyDescent="0.25">
      <c r="A82" s="2" t="s">
        <v>39</v>
      </c>
      <c r="B82" s="12" t="s">
        <v>91</v>
      </c>
      <c r="C82" s="12">
        <v>99</v>
      </c>
      <c r="D82" s="12">
        <v>94</v>
      </c>
      <c r="E82" s="12">
        <v>99</v>
      </c>
      <c r="F82" s="49">
        <v>47</v>
      </c>
      <c r="G82" s="50">
        <v>69</v>
      </c>
    </row>
    <row r="83" spans="1:7" ht="15.75" x14ac:dyDescent="0.25">
      <c r="A83" s="2" t="s">
        <v>53</v>
      </c>
      <c r="B83" s="12" t="s">
        <v>93</v>
      </c>
      <c r="C83" s="12">
        <v>70</v>
      </c>
      <c r="D83" s="12">
        <v>75</v>
      </c>
      <c r="E83" s="12">
        <v>95</v>
      </c>
      <c r="F83" s="12">
        <v>64.2</v>
      </c>
      <c r="G83" s="22">
        <v>71</v>
      </c>
    </row>
    <row r="84" spans="1:7" ht="15.75" x14ac:dyDescent="0.25">
      <c r="A84" s="2" t="s">
        <v>42</v>
      </c>
      <c r="B84" s="12" t="s">
        <v>92</v>
      </c>
      <c r="C84" s="12">
        <v>88.5</v>
      </c>
      <c r="D84" s="12">
        <v>88.5</v>
      </c>
      <c r="E84" s="12">
        <v>88.5</v>
      </c>
      <c r="F84" s="12">
        <v>85</v>
      </c>
      <c r="G84" s="12">
        <v>80</v>
      </c>
    </row>
    <row r="85" spans="1:7" ht="15.75" x14ac:dyDescent="0.25">
      <c r="A85" s="2" t="s">
        <v>7</v>
      </c>
      <c r="B85" s="12" t="s">
        <v>91</v>
      </c>
      <c r="C85" s="12">
        <v>88</v>
      </c>
      <c r="D85" s="12">
        <v>89</v>
      </c>
      <c r="E85" s="12">
        <v>88</v>
      </c>
      <c r="F85" s="12">
        <v>61.3</v>
      </c>
      <c r="G85" s="12">
        <v>100</v>
      </c>
    </row>
    <row r="86" spans="1:7" ht="15.75" x14ac:dyDescent="0.25">
      <c r="A86" s="2" t="s">
        <v>82</v>
      </c>
      <c r="B86" s="12" t="s">
        <v>94</v>
      </c>
      <c r="C86" s="12">
        <v>83.5</v>
      </c>
      <c r="D86" s="12">
        <v>87.9</v>
      </c>
      <c r="E86" s="12">
        <v>88</v>
      </c>
      <c r="F86" s="12" t="s">
        <v>148</v>
      </c>
      <c r="G86" s="12" t="s">
        <v>148</v>
      </c>
    </row>
    <row r="87" spans="1:7" ht="15.75" x14ac:dyDescent="0.25">
      <c r="A87" s="2" t="s">
        <v>67</v>
      </c>
      <c r="B87" s="12" t="s">
        <v>93</v>
      </c>
      <c r="C87" s="46">
        <v>70</v>
      </c>
      <c r="D87" s="12">
        <v>70</v>
      </c>
      <c r="E87" s="12">
        <v>70</v>
      </c>
      <c r="F87" s="48">
        <v>12.7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77" activePane="bottomLeft" state="frozen"/>
      <selection pane="bottomLeft" activeCell="H41" sqref="H41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4.140625" style="59" customWidth="1"/>
    <col min="4" max="4" width="15.5703125" style="59" customWidth="1"/>
    <col min="5" max="5" width="17" style="59" customWidth="1"/>
    <col min="6" max="6" width="22.28515625" style="59" customWidth="1"/>
    <col min="7" max="7" width="15" style="59" customWidth="1"/>
    <col min="8" max="16384" width="9.140625" style="59"/>
  </cols>
  <sheetData>
    <row r="1" spans="1:7" ht="64.5" customHeight="1" x14ac:dyDescent="0.25">
      <c r="A1" s="124" t="s">
        <v>116</v>
      </c>
      <c r="B1" s="124"/>
      <c r="C1" s="124"/>
      <c r="D1" s="124"/>
      <c r="E1" s="124"/>
      <c r="F1" s="124"/>
      <c r="G1" s="124"/>
    </row>
    <row r="2" spans="1:7" s="62" customFormat="1" ht="114.75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2" t="s">
        <v>5</v>
      </c>
      <c r="B3" s="1" t="s">
        <v>89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2" t="s">
        <v>8</v>
      </c>
      <c r="B4" s="1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2" t="s">
        <v>12</v>
      </c>
      <c r="B5" s="1" t="s">
        <v>90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2" t="s">
        <v>13</v>
      </c>
      <c r="B6" s="1" t="s">
        <v>93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2" t="s">
        <v>25</v>
      </c>
      <c r="B7" s="1" t="s">
        <v>88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63" t="s">
        <v>29</v>
      </c>
      <c r="B8" s="121" t="s">
        <v>91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2" t="s">
        <v>30</v>
      </c>
      <c r="B9" s="1" t="s">
        <v>89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64" t="s">
        <v>31</v>
      </c>
      <c r="B10" s="122" t="s">
        <v>92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2" t="s">
        <v>33</v>
      </c>
      <c r="B11" s="1" t="s">
        <v>93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2" t="s">
        <v>40</v>
      </c>
      <c r="B12" s="1" t="s">
        <v>93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15.75" x14ac:dyDescent="0.25">
      <c r="A13" s="2" t="s">
        <v>42</v>
      </c>
      <c r="B13" s="1" t="s">
        <v>92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2" t="s">
        <v>49</v>
      </c>
      <c r="B14" s="1" t="s">
        <v>91</v>
      </c>
      <c r="C14" s="24" t="s">
        <v>145</v>
      </c>
      <c r="D14" s="49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2" t="s">
        <v>50</v>
      </c>
      <c r="B15" s="1" t="s">
        <v>89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12" t="s">
        <v>145</v>
      </c>
    </row>
    <row r="16" spans="1:7" ht="15.75" x14ac:dyDescent="0.25">
      <c r="A16" s="2" t="s">
        <v>52</v>
      </c>
      <c r="B16" s="122" t="s">
        <v>92</v>
      </c>
      <c r="C16" s="12" t="s">
        <v>145</v>
      </c>
      <c r="D16" s="12" t="s">
        <v>145</v>
      </c>
      <c r="E16" s="12" t="s">
        <v>145</v>
      </c>
      <c r="F16" s="12" t="s">
        <v>145</v>
      </c>
      <c r="G16" s="12" t="s">
        <v>145</v>
      </c>
    </row>
    <row r="17" spans="1:7" ht="15.75" x14ac:dyDescent="0.25">
      <c r="A17" s="2" t="s">
        <v>58</v>
      </c>
      <c r="B17" s="1" t="s">
        <v>88</v>
      </c>
      <c r="C17" s="12" t="s">
        <v>145</v>
      </c>
      <c r="D17" s="12" t="s">
        <v>145</v>
      </c>
      <c r="E17" s="12" t="s">
        <v>145</v>
      </c>
      <c r="F17" s="12" t="s">
        <v>145</v>
      </c>
      <c r="G17" s="12" t="s">
        <v>145</v>
      </c>
    </row>
    <row r="18" spans="1:7" ht="15.75" x14ac:dyDescent="0.25">
      <c r="A18" s="2" t="s">
        <v>59</v>
      </c>
      <c r="B18" s="1" t="s">
        <v>93</v>
      </c>
      <c r="C18" s="12" t="s">
        <v>145</v>
      </c>
      <c r="D18" s="12" t="s">
        <v>145</v>
      </c>
      <c r="E18" s="12" t="s">
        <v>145</v>
      </c>
      <c r="F18" s="12" t="s">
        <v>145</v>
      </c>
      <c r="G18" s="12" t="s">
        <v>145</v>
      </c>
    </row>
    <row r="19" spans="1:7" ht="30" x14ac:dyDescent="0.25">
      <c r="A19" s="2" t="s">
        <v>66</v>
      </c>
      <c r="B19" s="1" t="s">
        <v>94</v>
      </c>
      <c r="C19" s="12" t="s">
        <v>145</v>
      </c>
      <c r="D19" s="12" t="s">
        <v>145</v>
      </c>
      <c r="E19" s="12" t="s">
        <v>145</v>
      </c>
      <c r="F19" s="12" t="s">
        <v>145</v>
      </c>
      <c r="G19" s="12" t="s">
        <v>145</v>
      </c>
    </row>
    <row r="20" spans="1:7" ht="15.75" x14ac:dyDescent="0.25">
      <c r="A20" s="2" t="s">
        <v>71</v>
      </c>
      <c r="B20" s="1" t="s">
        <v>93</v>
      </c>
      <c r="C20" s="12" t="s">
        <v>145</v>
      </c>
      <c r="D20" s="12" t="s">
        <v>145</v>
      </c>
      <c r="E20" s="12" t="s">
        <v>145</v>
      </c>
      <c r="F20" s="12" t="s">
        <v>145</v>
      </c>
      <c r="G20" s="12" t="s">
        <v>145</v>
      </c>
    </row>
    <row r="21" spans="1:7" ht="15.75" x14ac:dyDescent="0.25">
      <c r="A21" s="2" t="s">
        <v>72</v>
      </c>
      <c r="B21" s="1" t="s">
        <v>89</v>
      </c>
      <c r="C21" s="12" t="s">
        <v>145</v>
      </c>
      <c r="D21" s="12" t="s">
        <v>145</v>
      </c>
      <c r="E21" s="12" t="s">
        <v>145</v>
      </c>
      <c r="F21" s="12" t="s">
        <v>145</v>
      </c>
      <c r="G21" s="12" t="s">
        <v>145</v>
      </c>
    </row>
    <row r="22" spans="1:7" ht="15.75" x14ac:dyDescent="0.25">
      <c r="A22" s="2" t="s">
        <v>73</v>
      </c>
      <c r="B22" s="1" t="s">
        <v>93</v>
      </c>
      <c r="C22" s="12" t="s">
        <v>145</v>
      </c>
      <c r="D22" s="12" t="s">
        <v>145</v>
      </c>
      <c r="E22" s="12" t="s">
        <v>145</v>
      </c>
      <c r="F22" s="12" t="s">
        <v>145</v>
      </c>
      <c r="G22" s="12" t="s">
        <v>145</v>
      </c>
    </row>
    <row r="23" spans="1:7" ht="33.75" customHeight="1" x14ac:dyDescent="0.25">
      <c r="A23" s="2" t="s">
        <v>76</v>
      </c>
      <c r="B23" s="3" t="s">
        <v>92</v>
      </c>
      <c r="C23" s="12" t="s">
        <v>145</v>
      </c>
      <c r="D23" s="12" t="s">
        <v>145</v>
      </c>
      <c r="E23" s="12" t="s">
        <v>145</v>
      </c>
      <c r="F23" s="12" t="s">
        <v>145</v>
      </c>
      <c r="G23" s="12" t="s">
        <v>145</v>
      </c>
    </row>
    <row r="24" spans="1:7" ht="15.75" x14ac:dyDescent="0.25">
      <c r="A24" s="2" t="s">
        <v>77</v>
      </c>
      <c r="B24" s="1" t="s">
        <v>92</v>
      </c>
      <c r="C24" s="12" t="s">
        <v>145</v>
      </c>
      <c r="D24" s="12" t="s">
        <v>145</v>
      </c>
      <c r="E24" s="12" t="s">
        <v>145</v>
      </c>
      <c r="F24" s="12" t="s">
        <v>145</v>
      </c>
      <c r="G24" s="12" t="s">
        <v>145</v>
      </c>
    </row>
    <row r="25" spans="1:7" ht="15.75" x14ac:dyDescent="0.25">
      <c r="A25" s="2" t="s">
        <v>78</v>
      </c>
      <c r="B25" s="1" t="s">
        <v>90</v>
      </c>
      <c r="C25" s="12" t="s">
        <v>145</v>
      </c>
      <c r="D25" s="12" t="s">
        <v>145</v>
      </c>
      <c r="E25" s="12" t="s">
        <v>145</v>
      </c>
      <c r="F25" s="12" t="s">
        <v>145</v>
      </c>
      <c r="G25" s="12" t="s">
        <v>145</v>
      </c>
    </row>
    <row r="26" spans="1:7" ht="15.75" x14ac:dyDescent="0.25">
      <c r="A26" s="2" t="s">
        <v>79</v>
      </c>
      <c r="B26" s="3" t="s">
        <v>89</v>
      </c>
      <c r="C26" s="24" t="s">
        <v>145</v>
      </c>
      <c r="D26" s="12" t="s">
        <v>145</v>
      </c>
      <c r="E26" s="12" t="s">
        <v>145</v>
      </c>
      <c r="F26" s="12" t="s">
        <v>145</v>
      </c>
      <c r="G26" s="12" t="s">
        <v>145</v>
      </c>
    </row>
    <row r="27" spans="1:7" ht="15.75" x14ac:dyDescent="0.25">
      <c r="A27" s="2" t="s">
        <v>87</v>
      </c>
      <c r="B27" s="1" t="s">
        <v>93</v>
      </c>
      <c r="C27" s="12" t="s">
        <v>145</v>
      </c>
      <c r="D27" s="12" t="s">
        <v>145</v>
      </c>
      <c r="E27" s="12" t="s">
        <v>145</v>
      </c>
      <c r="F27" s="12" t="s">
        <v>145</v>
      </c>
      <c r="G27" s="12" t="s">
        <v>145</v>
      </c>
    </row>
    <row r="28" spans="1:7" ht="15.75" x14ac:dyDescent="0.25">
      <c r="A28" s="2" t="s">
        <v>3</v>
      </c>
      <c r="B28" s="1" t="s">
        <v>88</v>
      </c>
      <c r="C28" s="12">
        <v>100</v>
      </c>
      <c r="D28" s="12">
        <v>100</v>
      </c>
      <c r="E28" s="12">
        <v>100</v>
      </c>
      <c r="F28" s="39">
        <v>43</v>
      </c>
      <c r="G28" s="39">
        <v>61</v>
      </c>
    </row>
    <row r="29" spans="1:7" ht="15.75" x14ac:dyDescent="0.25">
      <c r="A29" s="4" t="s">
        <v>4</v>
      </c>
      <c r="B29" s="1" t="s">
        <v>89</v>
      </c>
      <c r="C29" s="12">
        <v>100</v>
      </c>
      <c r="D29" s="12">
        <v>100</v>
      </c>
      <c r="E29" s="12">
        <v>100</v>
      </c>
      <c r="F29" s="12">
        <v>35.9</v>
      </c>
      <c r="G29" s="22">
        <v>66.7</v>
      </c>
    </row>
    <row r="30" spans="1:7" ht="15.75" x14ac:dyDescent="0.25">
      <c r="A30" s="2" t="s">
        <v>7</v>
      </c>
      <c r="B30" s="1" t="s">
        <v>91</v>
      </c>
      <c r="C30" s="12">
        <v>100</v>
      </c>
      <c r="D30" s="12">
        <v>100</v>
      </c>
      <c r="E30" s="12">
        <v>100</v>
      </c>
      <c r="F30" s="12">
        <v>50.07</v>
      </c>
      <c r="G30" s="12">
        <v>100</v>
      </c>
    </row>
    <row r="31" spans="1:7" ht="15.75" x14ac:dyDescent="0.25">
      <c r="A31" s="2" t="s">
        <v>10</v>
      </c>
      <c r="B31" s="1" t="s">
        <v>93</v>
      </c>
      <c r="C31" s="12">
        <v>100</v>
      </c>
      <c r="D31" s="12">
        <v>100</v>
      </c>
      <c r="E31" s="12">
        <v>100</v>
      </c>
      <c r="F31" s="12">
        <v>62</v>
      </c>
      <c r="G31" s="22">
        <v>60</v>
      </c>
    </row>
    <row r="32" spans="1:7" ht="15.75" x14ac:dyDescent="0.25">
      <c r="A32" s="2" t="s">
        <v>14</v>
      </c>
      <c r="B32" s="1" t="s">
        <v>88</v>
      </c>
      <c r="C32" s="12">
        <v>100</v>
      </c>
      <c r="D32" s="12">
        <v>100</v>
      </c>
      <c r="E32" s="12">
        <v>100</v>
      </c>
      <c r="F32" s="12">
        <v>56.9</v>
      </c>
      <c r="G32" s="22">
        <v>84</v>
      </c>
    </row>
    <row r="33" spans="1:7" ht="15.75" x14ac:dyDescent="0.25">
      <c r="A33" s="2" t="s">
        <v>15</v>
      </c>
      <c r="B33" s="1" t="s">
        <v>91</v>
      </c>
      <c r="C33" s="12">
        <v>100</v>
      </c>
      <c r="D33" s="12">
        <v>100</v>
      </c>
      <c r="E33" s="12">
        <v>100</v>
      </c>
      <c r="F33" s="11">
        <v>28.6</v>
      </c>
      <c r="G33" s="12">
        <v>76.12</v>
      </c>
    </row>
    <row r="34" spans="1:7" ht="15.75" x14ac:dyDescent="0.25">
      <c r="A34" s="2" t="s">
        <v>16</v>
      </c>
      <c r="B34" s="1" t="s">
        <v>93</v>
      </c>
      <c r="C34" s="12">
        <v>100</v>
      </c>
      <c r="D34" s="12">
        <v>100</v>
      </c>
      <c r="E34" s="12">
        <v>100</v>
      </c>
      <c r="F34" s="12">
        <v>85.4</v>
      </c>
      <c r="G34" s="12">
        <v>92.3</v>
      </c>
    </row>
    <row r="35" spans="1:7" ht="15.75" x14ac:dyDescent="0.25">
      <c r="A35" s="2" t="s">
        <v>17</v>
      </c>
      <c r="B35" s="1" t="s">
        <v>94</v>
      </c>
      <c r="C35" s="7">
        <v>100</v>
      </c>
      <c r="D35" s="7">
        <v>100</v>
      </c>
      <c r="E35" s="7">
        <v>100</v>
      </c>
      <c r="F35" s="7">
        <v>47.8</v>
      </c>
      <c r="G35" s="7" t="s">
        <v>148</v>
      </c>
    </row>
    <row r="36" spans="1:7" ht="30" x14ac:dyDescent="0.25">
      <c r="A36" s="2" t="s">
        <v>18</v>
      </c>
      <c r="B36" s="1" t="s">
        <v>90</v>
      </c>
      <c r="C36" s="12">
        <v>100</v>
      </c>
      <c r="D36" s="12">
        <v>100</v>
      </c>
      <c r="E36" s="12">
        <v>100</v>
      </c>
      <c r="F36" s="12">
        <v>27.6</v>
      </c>
      <c r="G36" s="22">
        <v>17</v>
      </c>
    </row>
    <row r="37" spans="1:7" ht="15.75" x14ac:dyDescent="0.25">
      <c r="A37" s="2" t="s">
        <v>19</v>
      </c>
      <c r="B37" s="1" t="s">
        <v>90</v>
      </c>
      <c r="C37" s="12">
        <v>100</v>
      </c>
      <c r="D37" s="12">
        <v>100</v>
      </c>
      <c r="E37" s="12">
        <v>100</v>
      </c>
      <c r="F37" s="39" t="s">
        <v>148</v>
      </c>
      <c r="G37" s="39" t="s">
        <v>148</v>
      </c>
    </row>
    <row r="38" spans="1:7" ht="15.75" x14ac:dyDescent="0.25">
      <c r="A38" s="2" t="s">
        <v>20</v>
      </c>
      <c r="B38" s="1" t="s">
        <v>93</v>
      </c>
      <c r="C38" s="48">
        <v>100</v>
      </c>
      <c r="D38" s="48">
        <v>100</v>
      </c>
      <c r="E38" s="48">
        <v>100</v>
      </c>
      <c r="F38" s="48">
        <v>35.6</v>
      </c>
      <c r="G38" s="48">
        <v>54.3</v>
      </c>
    </row>
    <row r="39" spans="1:7" ht="15.75" x14ac:dyDescent="0.25">
      <c r="A39" s="2" t="s">
        <v>21</v>
      </c>
      <c r="B39" s="1" t="s">
        <v>94</v>
      </c>
      <c r="C39" s="12">
        <v>100</v>
      </c>
      <c r="D39" s="12">
        <v>100</v>
      </c>
      <c r="E39" s="12">
        <v>100</v>
      </c>
      <c r="F39" s="12">
        <v>31.74</v>
      </c>
      <c r="G39" s="12" t="s">
        <v>148</v>
      </c>
    </row>
    <row r="40" spans="1:7" ht="15.75" x14ac:dyDescent="0.25">
      <c r="A40" s="2" t="s">
        <v>22</v>
      </c>
      <c r="B40" s="1" t="s">
        <v>89</v>
      </c>
      <c r="C40" s="12">
        <v>100</v>
      </c>
      <c r="D40" s="12">
        <v>100</v>
      </c>
      <c r="E40" s="12">
        <v>100</v>
      </c>
      <c r="F40" s="12" t="s">
        <v>148</v>
      </c>
      <c r="G40" s="12" t="s">
        <v>148</v>
      </c>
    </row>
    <row r="41" spans="1:7" ht="30" x14ac:dyDescent="0.25">
      <c r="A41" s="2" t="s">
        <v>23</v>
      </c>
      <c r="B41" s="1" t="s">
        <v>94</v>
      </c>
      <c r="C41" s="12">
        <v>100</v>
      </c>
      <c r="D41" s="12">
        <v>100</v>
      </c>
      <c r="E41" s="12">
        <v>100</v>
      </c>
      <c r="F41" s="23">
        <v>66.599999999999994</v>
      </c>
      <c r="G41" s="23">
        <v>69.7</v>
      </c>
    </row>
    <row r="42" spans="1:7" ht="15.75" x14ac:dyDescent="0.25">
      <c r="A42" s="2" t="s">
        <v>24</v>
      </c>
      <c r="B42" s="1" t="s">
        <v>91</v>
      </c>
      <c r="C42" s="12">
        <v>100</v>
      </c>
      <c r="D42" s="12">
        <v>100</v>
      </c>
      <c r="E42" s="12">
        <v>100</v>
      </c>
      <c r="F42" s="67">
        <v>44.5</v>
      </c>
      <c r="G42" s="12">
        <v>30</v>
      </c>
    </row>
    <row r="43" spans="1:7" ht="15.75" x14ac:dyDescent="0.25">
      <c r="A43" s="63" t="s">
        <v>26</v>
      </c>
      <c r="B43" s="1" t="s">
        <v>93</v>
      </c>
      <c r="C43" s="11">
        <v>100</v>
      </c>
      <c r="D43" s="11">
        <v>100</v>
      </c>
      <c r="E43" s="11">
        <v>100</v>
      </c>
      <c r="F43" s="11">
        <v>41.64</v>
      </c>
      <c r="G43" s="44">
        <v>90.91</v>
      </c>
    </row>
    <row r="44" spans="1:7" ht="15.75" x14ac:dyDescent="0.25">
      <c r="A44" s="2" t="s">
        <v>27</v>
      </c>
      <c r="B44" s="1" t="s">
        <v>90</v>
      </c>
      <c r="C44" s="12">
        <v>100</v>
      </c>
      <c r="D44" s="12">
        <v>100</v>
      </c>
      <c r="E44" s="12">
        <v>100</v>
      </c>
      <c r="F44" s="12">
        <v>25.7</v>
      </c>
      <c r="G44" s="22">
        <v>66.599999999999994</v>
      </c>
    </row>
    <row r="45" spans="1:7" ht="30" x14ac:dyDescent="0.25">
      <c r="A45" s="2" t="s">
        <v>28</v>
      </c>
      <c r="B45" s="1" t="s">
        <v>94</v>
      </c>
      <c r="C45" s="12">
        <v>100</v>
      </c>
      <c r="D45" s="12">
        <v>100</v>
      </c>
      <c r="E45" s="12">
        <v>100</v>
      </c>
      <c r="F45" s="12">
        <v>67</v>
      </c>
      <c r="G45" s="22">
        <v>61</v>
      </c>
    </row>
    <row r="46" spans="1:7" ht="15.75" x14ac:dyDescent="0.25">
      <c r="A46" s="2" t="s">
        <v>32</v>
      </c>
      <c r="B46" s="1" t="s">
        <v>91</v>
      </c>
      <c r="C46" s="24">
        <v>100</v>
      </c>
      <c r="D46" s="24">
        <v>100</v>
      </c>
      <c r="E46" s="24">
        <v>100</v>
      </c>
      <c r="F46" s="12">
        <f>(52.17+43.39+48.05)/3</f>
        <v>47.870000000000005</v>
      </c>
      <c r="G46" s="22">
        <v>71.400000000000006</v>
      </c>
    </row>
    <row r="47" spans="1:7" ht="15.75" x14ac:dyDescent="0.25">
      <c r="A47" s="2" t="s">
        <v>35</v>
      </c>
      <c r="B47" s="1" t="s">
        <v>89</v>
      </c>
      <c r="C47" s="12">
        <v>100</v>
      </c>
      <c r="D47" s="12">
        <v>100</v>
      </c>
      <c r="E47" s="12">
        <v>100</v>
      </c>
      <c r="F47" s="12" t="s">
        <v>148</v>
      </c>
      <c r="G47" s="12" t="s">
        <v>148</v>
      </c>
    </row>
    <row r="48" spans="1:7" ht="15.75" x14ac:dyDescent="0.25">
      <c r="A48" s="2" t="s">
        <v>36</v>
      </c>
      <c r="B48" s="1" t="s">
        <v>95</v>
      </c>
      <c r="C48" s="48">
        <v>100</v>
      </c>
      <c r="D48" s="48">
        <v>100</v>
      </c>
      <c r="E48" s="48">
        <v>100</v>
      </c>
      <c r="F48" s="48">
        <v>40.4</v>
      </c>
      <c r="G48" s="48">
        <v>63.7</v>
      </c>
    </row>
    <row r="49" spans="1:7" ht="15.75" x14ac:dyDescent="0.25">
      <c r="A49" s="2" t="s">
        <v>37</v>
      </c>
      <c r="B49" s="1" t="s">
        <v>96</v>
      </c>
      <c r="C49" s="48">
        <v>100</v>
      </c>
      <c r="D49" s="48">
        <v>100</v>
      </c>
      <c r="E49" s="48">
        <v>100</v>
      </c>
      <c r="F49" s="48">
        <v>58.5</v>
      </c>
      <c r="G49" s="85">
        <v>71</v>
      </c>
    </row>
    <row r="50" spans="1:7" ht="15.75" x14ac:dyDescent="0.25">
      <c r="A50" s="2" t="s">
        <v>38</v>
      </c>
      <c r="B50" s="1" t="s">
        <v>93</v>
      </c>
      <c r="C50" s="24">
        <v>100</v>
      </c>
      <c r="D50" s="24">
        <v>100</v>
      </c>
      <c r="E50" s="24">
        <v>100</v>
      </c>
      <c r="F50" s="24">
        <v>13.4</v>
      </c>
      <c r="G50" s="22">
        <v>60.5</v>
      </c>
    </row>
    <row r="51" spans="1:7" ht="15.75" x14ac:dyDescent="0.25">
      <c r="A51" s="2" t="s">
        <v>41</v>
      </c>
      <c r="B51" s="1" t="s">
        <v>90</v>
      </c>
      <c r="C51" s="11">
        <v>100</v>
      </c>
      <c r="D51" s="11">
        <v>100</v>
      </c>
      <c r="E51" s="11">
        <v>100</v>
      </c>
      <c r="F51" s="42">
        <v>30.1</v>
      </c>
      <c r="G51" s="42">
        <v>67</v>
      </c>
    </row>
    <row r="52" spans="1:7" ht="15.75" x14ac:dyDescent="0.25">
      <c r="A52" s="2" t="s">
        <v>43</v>
      </c>
      <c r="B52" s="1" t="s">
        <v>92</v>
      </c>
      <c r="C52" s="48">
        <v>100</v>
      </c>
      <c r="D52" s="48">
        <v>100</v>
      </c>
      <c r="E52" s="48">
        <v>100</v>
      </c>
      <c r="F52" s="48">
        <v>47.9</v>
      </c>
      <c r="G52" s="48">
        <v>33.299999999999997</v>
      </c>
    </row>
    <row r="53" spans="1:7" ht="15.75" x14ac:dyDescent="0.25">
      <c r="A53" s="2" t="s">
        <v>44</v>
      </c>
      <c r="B53" s="1" t="s">
        <v>93</v>
      </c>
      <c r="C53" s="12">
        <v>100</v>
      </c>
      <c r="D53" s="12">
        <v>100</v>
      </c>
      <c r="E53" s="12">
        <v>100</v>
      </c>
      <c r="F53" s="102">
        <v>42.206666666666699</v>
      </c>
      <c r="G53" s="103">
        <v>59.76</v>
      </c>
    </row>
    <row r="54" spans="1:7" ht="15.75" x14ac:dyDescent="0.25">
      <c r="A54" s="2" t="s">
        <v>45</v>
      </c>
      <c r="B54" s="1" t="s">
        <v>93</v>
      </c>
      <c r="C54" s="12">
        <v>100</v>
      </c>
      <c r="D54" s="12">
        <v>100</v>
      </c>
      <c r="E54" s="12">
        <v>100</v>
      </c>
      <c r="F54" s="12">
        <v>67</v>
      </c>
      <c r="G54" s="22">
        <v>65</v>
      </c>
    </row>
    <row r="55" spans="1:7" ht="15.75" x14ac:dyDescent="0.25">
      <c r="A55" s="2" t="s">
        <v>46</v>
      </c>
      <c r="B55" s="1" t="s">
        <v>91</v>
      </c>
      <c r="C55" s="42">
        <v>100</v>
      </c>
      <c r="D55" s="42">
        <v>100</v>
      </c>
      <c r="E55" s="42">
        <v>100</v>
      </c>
      <c r="F55" s="43">
        <f>(45.3+41.6+49.3)/3</f>
        <v>45.4</v>
      </c>
      <c r="G55" s="11">
        <v>80</v>
      </c>
    </row>
    <row r="56" spans="1:7" ht="30" x14ac:dyDescent="0.25">
      <c r="A56" s="2" t="s">
        <v>47</v>
      </c>
      <c r="B56" s="1" t="s">
        <v>91</v>
      </c>
      <c r="C56" s="12">
        <v>100</v>
      </c>
      <c r="D56" s="12">
        <v>100</v>
      </c>
      <c r="E56" s="12">
        <v>100</v>
      </c>
      <c r="F56" s="24">
        <f>50+21+37/3</f>
        <v>83.333333333333329</v>
      </c>
      <c r="G56" s="22">
        <v>50</v>
      </c>
    </row>
    <row r="57" spans="1:7" ht="15.75" x14ac:dyDescent="0.25">
      <c r="A57" s="2" t="s">
        <v>48</v>
      </c>
      <c r="B57" s="1" t="s">
        <v>92</v>
      </c>
      <c r="C57" s="48">
        <v>100</v>
      </c>
      <c r="D57" s="12">
        <v>100</v>
      </c>
      <c r="E57" s="12">
        <v>100</v>
      </c>
      <c r="F57" s="12">
        <v>39.200000000000003</v>
      </c>
      <c r="G57" s="12">
        <v>60</v>
      </c>
    </row>
    <row r="58" spans="1:7" ht="15.75" x14ac:dyDescent="0.25">
      <c r="A58" s="2" t="s">
        <v>53</v>
      </c>
      <c r="B58" s="1" t="s">
        <v>93</v>
      </c>
      <c r="C58" s="12">
        <v>100</v>
      </c>
      <c r="D58" s="12">
        <v>100</v>
      </c>
      <c r="E58" s="12">
        <v>100</v>
      </c>
      <c r="F58" s="12">
        <v>61</v>
      </c>
      <c r="G58" s="22">
        <v>74</v>
      </c>
    </row>
    <row r="59" spans="1:7" ht="15.75" x14ac:dyDescent="0.25">
      <c r="A59" s="2" t="s">
        <v>55</v>
      </c>
      <c r="B59" s="1" t="s">
        <v>92</v>
      </c>
      <c r="C59" s="7">
        <v>100</v>
      </c>
      <c r="D59" s="7">
        <v>100</v>
      </c>
      <c r="E59" s="7">
        <v>100</v>
      </c>
      <c r="F59" s="69">
        <v>39.266666666666673</v>
      </c>
      <c r="G59" s="69">
        <v>63.7</v>
      </c>
    </row>
    <row r="60" spans="1:7" ht="15.75" x14ac:dyDescent="0.25">
      <c r="A60" s="2" t="s">
        <v>56</v>
      </c>
      <c r="B60" s="1" t="s">
        <v>90</v>
      </c>
      <c r="C60" s="48">
        <v>100</v>
      </c>
      <c r="D60" s="48">
        <v>100</v>
      </c>
      <c r="E60" s="48">
        <v>100</v>
      </c>
      <c r="F60" s="70">
        <v>56.2</v>
      </c>
      <c r="G60" s="12">
        <v>87.6</v>
      </c>
    </row>
    <row r="61" spans="1:7" ht="15.75" x14ac:dyDescent="0.25">
      <c r="A61" s="2" t="s">
        <v>57</v>
      </c>
      <c r="B61" s="1" t="s">
        <v>91</v>
      </c>
      <c r="C61" s="45">
        <v>90</v>
      </c>
      <c r="D61" s="45">
        <v>100</v>
      </c>
      <c r="E61" s="45">
        <v>100</v>
      </c>
      <c r="F61" s="71">
        <v>60</v>
      </c>
      <c r="G61" s="12" t="s">
        <v>148</v>
      </c>
    </row>
    <row r="62" spans="1:7" ht="15.75" x14ac:dyDescent="0.25">
      <c r="A62" s="2" t="s">
        <v>60</v>
      </c>
      <c r="B62" s="1" t="s">
        <v>92</v>
      </c>
      <c r="C62" s="23">
        <v>100</v>
      </c>
      <c r="D62" s="23">
        <v>100</v>
      </c>
      <c r="E62" s="23">
        <v>100</v>
      </c>
      <c r="F62" s="23">
        <v>68.099999999999994</v>
      </c>
      <c r="G62" s="23">
        <v>35.299999999999997</v>
      </c>
    </row>
    <row r="63" spans="1:7" ht="15.75" x14ac:dyDescent="0.25">
      <c r="A63" s="2" t="s">
        <v>61</v>
      </c>
      <c r="B63" s="1" t="s">
        <v>91</v>
      </c>
      <c r="C63" s="23">
        <v>100</v>
      </c>
      <c r="D63" s="57">
        <v>100</v>
      </c>
      <c r="E63" s="57">
        <v>100</v>
      </c>
      <c r="F63" s="101">
        <v>41.4</v>
      </c>
      <c r="G63" s="101">
        <v>43.7</v>
      </c>
    </row>
    <row r="64" spans="1:7" ht="15.75" x14ac:dyDescent="0.25">
      <c r="A64" s="2" t="s">
        <v>62</v>
      </c>
      <c r="B64" s="1" t="s">
        <v>92</v>
      </c>
      <c r="C64" s="39">
        <v>100</v>
      </c>
      <c r="D64" s="39">
        <v>100</v>
      </c>
      <c r="E64" s="39">
        <v>100</v>
      </c>
      <c r="F64" s="12">
        <v>20.8</v>
      </c>
      <c r="G64" s="12">
        <v>36.4</v>
      </c>
    </row>
    <row r="65" spans="1:7" ht="15.75" x14ac:dyDescent="0.25">
      <c r="A65" s="2" t="s">
        <v>63</v>
      </c>
      <c r="B65" s="1" t="s">
        <v>90</v>
      </c>
      <c r="C65" s="12"/>
      <c r="D65" s="12">
        <v>100</v>
      </c>
      <c r="E65" s="12">
        <v>100</v>
      </c>
      <c r="F65" s="12" t="s">
        <v>148</v>
      </c>
      <c r="G65" s="12" t="s">
        <v>148</v>
      </c>
    </row>
    <row r="66" spans="1:7" ht="15.75" x14ac:dyDescent="0.25">
      <c r="A66" s="2" t="s">
        <v>64</v>
      </c>
      <c r="B66" s="1" t="s">
        <v>96</v>
      </c>
      <c r="C66" s="12">
        <v>100</v>
      </c>
      <c r="D66" s="12">
        <v>100</v>
      </c>
      <c r="E66" s="12">
        <v>100</v>
      </c>
      <c r="F66" s="24">
        <v>52</v>
      </c>
      <c r="G66" s="24">
        <v>45</v>
      </c>
    </row>
    <row r="67" spans="1:7" ht="24.75" customHeight="1" x14ac:dyDescent="0.25">
      <c r="A67" s="2" t="s">
        <v>65</v>
      </c>
      <c r="B67" s="1" t="s">
        <v>88</v>
      </c>
      <c r="C67" s="12">
        <v>100</v>
      </c>
      <c r="D67" s="12">
        <v>100</v>
      </c>
      <c r="E67" s="12">
        <v>100</v>
      </c>
      <c r="F67" s="12">
        <v>55.5</v>
      </c>
      <c r="G67" s="12">
        <v>42.8</v>
      </c>
    </row>
    <row r="68" spans="1:7" ht="15.75" x14ac:dyDescent="0.25">
      <c r="A68" s="2" t="s">
        <v>67</v>
      </c>
      <c r="B68" s="1" t="s">
        <v>93</v>
      </c>
      <c r="C68" s="56">
        <v>100</v>
      </c>
      <c r="D68" s="23">
        <v>100</v>
      </c>
      <c r="E68" s="23">
        <v>100</v>
      </c>
      <c r="F68" s="57">
        <v>12</v>
      </c>
      <c r="G68" s="23" t="s">
        <v>148</v>
      </c>
    </row>
    <row r="69" spans="1:7" ht="15.75" x14ac:dyDescent="0.25">
      <c r="A69" s="2" t="s">
        <v>68</v>
      </c>
      <c r="B69" s="1" t="s">
        <v>94</v>
      </c>
      <c r="C69" s="42">
        <v>100</v>
      </c>
      <c r="D69" s="42">
        <v>100</v>
      </c>
      <c r="E69" s="42">
        <v>100</v>
      </c>
      <c r="F69" s="42">
        <v>58.4</v>
      </c>
      <c r="G69" s="42">
        <v>91.89</v>
      </c>
    </row>
    <row r="70" spans="1:7" ht="15.75" x14ac:dyDescent="0.25">
      <c r="A70" s="2" t="s">
        <v>69</v>
      </c>
      <c r="B70" s="1" t="s">
        <v>93</v>
      </c>
      <c r="C70" s="23">
        <v>100</v>
      </c>
      <c r="D70" s="23">
        <v>100</v>
      </c>
      <c r="E70" s="23">
        <v>100</v>
      </c>
      <c r="F70" s="72">
        <v>47</v>
      </c>
      <c r="G70" s="72">
        <v>59</v>
      </c>
    </row>
    <row r="71" spans="1:7" ht="15.75" x14ac:dyDescent="0.25">
      <c r="A71" s="2" t="s">
        <v>70</v>
      </c>
      <c r="B71" s="1" t="s">
        <v>92</v>
      </c>
      <c r="C71" s="12">
        <v>100</v>
      </c>
      <c r="D71" s="12">
        <v>100</v>
      </c>
      <c r="E71" s="12">
        <v>100</v>
      </c>
      <c r="F71" s="12">
        <v>95.1</v>
      </c>
      <c r="G71" s="12">
        <v>99</v>
      </c>
    </row>
    <row r="72" spans="1:7" ht="15.75" x14ac:dyDescent="0.25">
      <c r="A72" s="2" t="s">
        <v>74</v>
      </c>
      <c r="B72" s="1" t="s">
        <v>89</v>
      </c>
      <c r="C72" s="12">
        <v>100</v>
      </c>
      <c r="D72" s="12">
        <v>100</v>
      </c>
      <c r="E72" s="12">
        <v>100</v>
      </c>
      <c r="F72" s="23" t="s">
        <v>148</v>
      </c>
      <c r="G72" s="23" t="s">
        <v>148</v>
      </c>
    </row>
    <row r="73" spans="1:7" ht="15.75" x14ac:dyDescent="0.25">
      <c r="A73" s="2" t="s">
        <v>75</v>
      </c>
      <c r="B73" s="1" t="s">
        <v>96</v>
      </c>
      <c r="C73" s="48">
        <v>100</v>
      </c>
      <c r="D73" s="48">
        <v>100</v>
      </c>
      <c r="E73" s="48">
        <v>100</v>
      </c>
      <c r="F73" s="48">
        <v>80</v>
      </c>
      <c r="G73" s="22">
        <v>20</v>
      </c>
    </row>
    <row r="74" spans="1:7" ht="15.75" x14ac:dyDescent="0.25">
      <c r="A74" s="2" t="s">
        <v>81</v>
      </c>
      <c r="B74" s="1" t="s">
        <v>96</v>
      </c>
      <c r="C74" s="12">
        <v>100</v>
      </c>
      <c r="D74" s="12">
        <v>100</v>
      </c>
      <c r="E74" s="12">
        <v>100</v>
      </c>
      <c r="F74" s="49">
        <v>37.17</v>
      </c>
      <c r="G74" s="24">
        <v>92.8</v>
      </c>
    </row>
    <row r="75" spans="1:7" ht="15.75" x14ac:dyDescent="0.25">
      <c r="A75" s="2" t="s">
        <v>82</v>
      </c>
      <c r="B75" s="1" t="s">
        <v>94</v>
      </c>
      <c r="C75" s="12">
        <v>98</v>
      </c>
      <c r="D75" s="12">
        <v>98</v>
      </c>
      <c r="E75" s="12">
        <v>100</v>
      </c>
      <c r="F75" s="12" t="s">
        <v>148</v>
      </c>
      <c r="G75" s="12" t="s">
        <v>148</v>
      </c>
    </row>
    <row r="76" spans="1:7" ht="15.75" x14ac:dyDescent="0.25">
      <c r="A76" s="2" t="s">
        <v>83</v>
      </c>
      <c r="B76" s="1" t="s">
        <v>92</v>
      </c>
      <c r="C76" s="12">
        <v>100</v>
      </c>
      <c r="D76" s="12">
        <v>100</v>
      </c>
      <c r="E76" s="12">
        <v>100</v>
      </c>
      <c r="F76" s="12">
        <v>68</v>
      </c>
      <c r="G76" s="12">
        <v>50</v>
      </c>
    </row>
    <row r="77" spans="1:7" ht="30" x14ac:dyDescent="0.25">
      <c r="A77" s="2" t="s">
        <v>84</v>
      </c>
      <c r="B77" s="1" t="s">
        <v>90</v>
      </c>
      <c r="C77" s="12">
        <v>100</v>
      </c>
      <c r="D77" s="12">
        <v>100</v>
      </c>
      <c r="E77" s="12">
        <v>100</v>
      </c>
      <c r="F77" s="12" t="s">
        <v>148</v>
      </c>
      <c r="G77" s="12" t="s">
        <v>148</v>
      </c>
    </row>
    <row r="78" spans="1:7" ht="15.75" x14ac:dyDescent="0.25">
      <c r="A78" s="2" t="s">
        <v>85</v>
      </c>
      <c r="B78" s="1" t="s">
        <v>90</v>
      </c>
      <c r="C78" s="12">
        <v>100</v>
      </c>
      <c r="D78" s="12">
        <v>100</v>
      </c>
      <c r="E78" s="12">
        <v>100</v>
      </c>
      <c r="F78" s="55">
        <v>40.1</v>
      </c>
      <c r="G78" s="55">
        <v>48.8</v>
      </c>
    </row>
    <row r="79" spans="1:7" ht="30" x14ac:dyDescent="0.25">
      <c r="A79" s="2" t="s">
        <v>86</v>
      </c>
      <c r="B79" s="1" t="s">
        <v>96</v>
      </c>
      <c r="C79" s="12">
        <v>100</v>
      </c>
      <c r="D79" s="12">
        <v>100</v>
      </c>
      <c r="E79" s="12">
        <v>100</v>
      </c>
      <c r="F79" s="67">
        <v>34</v>
      </c>
      <c r="G79" s="22" t="s">
        <v>147</v>
      </c>
    </row>
    <row r="80" spans="1:7" ht="15.75" x14ac:dyDescent="0.25">
      <c r="A80" s="2" t="s">
        <v>34</v>
      </c>
      <c r="B80" s="1" t="s">
        <v>88</v>
      </c>
      <c r="C80" s="12">
        <v>98.9</v>
      </c>
      <c r="D80" s="12">
        <v>99</v>
      </c>
      <c r="E80" s="12">
        <v>99.36</v>
      </c>
      <c r="F80" s="12">
        <v>91.54</v>
      </c>
      <c r="G80" s="22">
        <v>83.84</v>
      </c>
    </row>
    <row r="81" spans="1:7" ht="15.75" x14ac:dyDescent="0.25">
      <c r="A81" s="2" t="s">
        <v>54</v>
      </c>
      <c r="B81" s="1" t="s">
        <v>92</v>
      </c>
      <c r="C81" s="11">
        <v>99</v>
      </c>
      <c r="D81" s="12">
        <v>99</v>
      </c>
      <c r="E81" s="12">
        <v>99</v>
      </c>
      <c r="F81" s="48">
        <v>57.6</v>
      </c>
      <c r="G81" s="12">
        <v>80.3</v>
      </c>
    </row>
    <row r="82" spans="1:7" ht="15.75" x14ac:dyDescent="0.25">
      <c r="A82" s="2" t="s">
        <v>39</v>
      </c>
      <c r="B82" s="1" t="s">
        <v>91</v>
      </c>
      <c r="C82" s="12">
        <v>96</v>
      </c>
      <c r="D82" s="12">
        <v>96</v>
      </c>
      <c r="E82" s="12">
        <v>97</v>
      </c>
      <c r="F82" s="12">
        <v>53.6</v>
      </c>
      <c r="G82" s="50">
        <v>71.400000000000006</v>
      </c>
    </row>
    <row r="83" spans="1:7" ht="30" x14ac:dyDescent="0.25">
      <c r="A83" s="2" t="s">
        <v>9</v>
      </c>
      <c r="B83" s="1" t="s">
        <v>92</v>
      </c>
      <c r="C83" s="11">
        <v>90</v>
      </c>
      <c r="D83" s="11">
        <v>95</v>
      </c>
      <c r="E83" s="11">
        <v>95</v>
      </c>
      <c r="F83" s="23">
        <v>69.8</v>
      </c>
      <c r="G83" s="23">
        <v>70.7</v>
      </c>
    </row>
    <row r="84" spans="1:7" ht="15.75" x14ac:dyDescent="0.25">
      <c r="A84" s="2" t="s">
        <v>11</v>
      </c>
      <c r="B84" s="1" t="s">
        <v>93</v>
      </c>
      <c r="C84" s="48">
        <v>80</v>
      </c>
      <c r="D84" s="48">
        <v>80</v>
      </c>
      <c r="E84" s="48">
        <v>90</v>
      </c>
      <c r="F84" s="48">
        <v>28.4</v>
      </c>
      <c r="G84" s="12" t="s">
        <v>148</v>
      </c>
    </row>
    <row r="85" spans="1:7" ht="30" x14ac:dyDescent="0.25">
      <c r="A85" s="2" t="s">
        <v>80</v>
      </c>
      <c r="B85" s="1" t="s">
        <v>96</v>
      </c>
      <c r="C85" s="24">
        <v>25</v>
      </c>
      <c r="D85" s="24">
        <v>37</v>
      </c>
      <c r="E85" s="24">
        <v>37</v>
      </c>
      <c r="F85" s="25">
        <v>18.7</v>
      </c>
      <c r="G85" s="39" t="s">
        <v>148</v>
      </c>
    </row>
    <row r="86" spans="1:7" ht="15.75" x14ac:dyDescent="0.25">
      <c r="A86" s="2" t="s">
        <v>6</v>
      </c>
      <c r="B86" s="1" t="s">
        <v>90</v>
      </c>
      <c r="C86" s="12">
        <v>0</v>
      </c>
      <c r="D86" s="12">
        <v>0</v>
      </c>
      <c r="E86" s="12">
        <v>0</v>
      </c>
      <c r="F86" s="12">
        <v>33.299999999999997</v>
      </c>
      <c r="G86" s="22">
        <v>58.3</v>
      </c>
    </row>
    <row r="87" spans="1:7" ht="15.75" x14ac:dyDescent="0.25">
      <c r="A87" s="2" t="s">
        <v>51</v>
      </c>
      <c r="B87" s="1" t="s">
        <v>89</v>
      </c>
      <c r="C87" s="11">
        <v>0</v>
      </c>
      <c r="D87" s="11">
        <v>100</v>
      </c>
      <c r="E87" s="44">
        <v>0</v>
      </c>
      <c r="F87" s="39">
        <v>49.2</v>
      </c>
      <c r="G87" s="39">
        <v>39.5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5" sqref="A5"/>
    </sheetView>
  </sheetViews>
  <sheetFormatPr defaultRowHeight="15" x14ac:dyDescent="0.25"/>
  <sheetData>
    <row r="1" spans="1:2" x14ac:dyDescent="0.25">
      <c r="A1" t="s">
        <v>138</v>
      </c>
    </row>
    <row r="3" spans="1:2" x14ac:dyDescent="0.25">
      <c r="A3" s="5">
        <v>21</v>
      </c>
      <c r="B3" s="6" t="s">
        <v>117</v>
      </c>
    </row>
    <row r="4" spans="1:2" x14ac:dyDescent="0.25">
      <c r="A4" s="5" t="s">
        <v>144</v>
      </c>
      <c r="B4" s="6" t="s">
        <v>118</v>
      </c>
    </row>
    <row r="5" spans="1:2" x14ac:dyDescent="0.25">
      <c r="A5" s="5">
        <v>23</v>
      </c>
      <c r="B5" s="6" t="s">
        <v>119</v>
      </c>
    </row>
    <row r="6" spans="1:2" x14ac:dyDescent="0.25">
      <c r="A6" s="5">
        <v>24</v>
      </c>
      <c r="B6" s="6" t="s">
        <v>120</v>
      </c>
    </row>
    <row r="7" spans="1:2" x14ac:dyDescent="0.25">
      <c r="A7" s="5">
        <v>25</v>
      </c>
      <c r="B7" s="6" t="s">
        <v>121</v>
      </c>
    </row>
    <row r="8" spans="1:2" x14ac:dyDescent="0.25">
      <c r="A8" s="5">
        <v>26</v>
      </c>
      <c r="B8" s="6" t="s">
        <v>122</v>
      </c>
    </row>
    <row r="9" spans="1:2" x14ac:dyDescent="0.25">
      <c r="A9" s="5">
        <v>27</v>
      </c>
      <c r="B9" s="6" t="s">
        <v>123</v>
      </c>
    </row>
    <row r="10" spans="1:2" x14ac:dyDescent="0.25">
      <c r="A10" s="5">
        <v>28</v>
      </c>
      <c r="B10" s="6" t="s">
        <v>124</v>
      </c>
    </row>
    <row r="11" spans="1:2" x14ac:dyDescent="0.25">
      <c r="A11" s="5">
        <v>29</v>
      </c>
      <c r="B11" s="6" t="s">
        <v>125</v>
      </c>
    </row>
    <row r="12" spans="1:2" x14ac:dyDescent="0.25">
      <c r="A12" s="5">
        <v>30</v>
      </c>
      <c r="B12" s="6" t="s">
        <v>126</v>
      </c>
    </row>
    <row r="13" spans="1:2" x14ac:dyDescent="0.25">
      <c r="A13" s="5">
        <v>31</v>
      </c>
      <c r="B13" s="6" t="s">
        <v>127</v>
      </c>
    </row>
    <row r="14" spans="1:2" x14ac:dyDescent="0.25">
      <c r="A14" s="5">
        <v>32</v>
      </c>
      <c r="B14" s="6" t="s">
        <v>128</v>
      </c>
    </row>
    <row r="15" spans="1:2" x14ac:dyDescent="0.25">
      <c r="A15" s="5">
        <v>33</v>
      </c>
      <c r="B15" s="6" t="s">
        <v>129</v>
      </c>
    </row>
    <row r="16" spans="1:2" x14ac:dyDescent="0.25">
      <c r="A16" s="5">
        <v>34</v>
      </c>
      <c r="B16" s="6" t="s">
        <v>130</v>
      </c>
    </row>
    <row r="17" spans="1:2" x14ac:dyDescent="0.25">
      <c r="A17" s="5">
        <v>35</v>
      </c>
      <c r="B17" s="6" t="s">
        <v>131</v>
      </c>
    </row>
    <row r="18" spans="1:2" x14ac:dyDescent="0.25">
      <c r="A18" s="5">
        <v>36</v>
      </c>
      <c r="B18" s="6" t="s">
        <v>132</v>
      </c>
    </row>
    <row r="19" spans="1:2" x14ac:dyDescent="0.25">
      <c r="A19" s="5">
        <v>37</v>
      </c>
      <c r="B19" s="6" t="s">
        <v>133</v>
      </c>
    </row>
    <row r="20" spans="1:2" x14ac:dyDescent="0.25">
      <c r="A20" s="5">
        <v>38</v>
      </c>
      <c r="B20" s="6" t="s">
        <v>134</v>
      </c>
    </row>
    <row r="21" spans="1:2" x14ac:dyDescent="0.25">
      <c r="A21" s="5">
        <v>39</v>
      </c>
      <c r="B21" s="6" t="s">
        <v>135</v>
      </c>
    </row>
    <row r="22" spans="1:2" x14ac:dyDescent="0.25">
      <c r="A22" s="5">
        <v>40</v>
      </c>
      <c r="B22" s="6" t="s">
        <v>136</v>
      </c>
    </row>
    <row r="23" spans="1:2" x14ac:dyDescent="0.25">
      <c r="A23" s="5">
        <v>41</v>
      </c>
      <c r="B23" s="6" t="s">
        <v>137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" activePane="bottomLeft" state="frozen"/>
      <selection pane="bottomLeft" activeCell="F91" sqref="F91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4" width="9.140625" style="59"/>
    <col min="5" max="5" width="17" style="59" customWidth="1"/>
    <col min="6" max="6" width="17.28515625" style="59" customWidth="1"/>
    <col min="7" max="7" width="12.7109375" style="59" customWidth="1"/>
    <col min="8" max="16384" width="9.140625" style="59"/>
  </cols>
  <sheetData>
    <row r="1" spans="1:7" ht="84.75" customHeight="1" x14ac:dyDescent="0.25">
      <c r="A1" s="126" t="s">
        <v>155</v>
      </c>
      <c r="B1" s="126"/>
      <c r="C1" s="126"/>
      <c r="D1" s="126"/>
      <c r="E1" s="126"/>
      <c r="F1" s="126"/>
      <c r="G1" s="126"/>
    </row>
    <row r="2" spans="1:7" s="62" customFormat="1" ht="171" customHeight="1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10" t="s">
        <v>4</v>
      </c>
      <c r="B3" s="12" t="s">
        <v>89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8" t="s">
        <v>5</v>
      </c>
      <c r="B4" s="12" t="s">
        <v>89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8</v>
      </c>
      <c r="B5" s="12" t="s">
        <v>88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8" t="s">
        <v>15</v>
      </c>
      <c r="B6" s="12" t="s">
        <v>91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8" t="s">
        <v>19</v>
      </c>
      <c r="B7" s="12" t="s">
        <v>90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8" t="s">
        <v>21</v>
      </c>
      <c r="B8" s="12" t="s">
        <v>94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8" t="s">
        <v>24</v>
      </c>
      <c r="B9" s="12" t="s">
        <v>91</v>
      </c>
      <c r="C9" s="12" t="s">
        <v>145</v>
      </c>
      <c r="D9" s="12" t="s">
        <v>145</v>
      </c>
      <c r="E9" s="12" t="s">
        <v>145</v>
      </c>
      <c r="F9" s="67">
        <v>51.5</v>
      </c>
      <c r="G9" s="12">
        <v>95</v>
      </c>
    </row>
    <row r="10" spans="1:7" ht="15.75" x14ac:dyDescent="0.25">
      <c r="A10" s="8" t="s">
        <v>26</v>
      </c>
      <c r="B10" s="12" t="s">
        <v>93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8" t="s">
        <v>35</v>
      </c>
      <c r="B11" s="12" t="s">
        <v>89</v>
      </c>
      <c r="C11" s="23" t="s">
        <v>145</v>
      </c>
      <c r="D11" s="23" t="s">
        <v>145</v>
      </c>
      <c r="E11" s="23" t="s">
        <v>145</v>
      </c>
      <c r="F11" s="23" t="s">
        <v>145</v>
      </c>
      <c r="G11" s="23" t="s">
        <v>145</v>
      </c>
    </row>
    <row r="12" spans="1:7" ht="18.75" customHeight="1" x14ac:dyDescent="0.25">
      <c r="A12" s="8" t="s">
        <v>38</v>
      </c>
      <c r="B12" s="12" t="s">
        <v>93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30" x14ac:dyDescent="0.25">
      <c r="A13" s="8" t="s">
        <v>47</v>
      </c>
      <c r="B13" s="12" t="s">
        <v>91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8" t="s">
        <v>53</v>
      </c>
      <c r="B14" s="12" t="s">
        <v>93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8" t="s">
        <v>56</v>
      </c>
      <c r="B15" s="12" t="s">
        <v>90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12" t="s">
        <v>145</v>
      </c>
    </row>
    <row r="16" spans="1:7" ht="15.75" x14ac:dyDescent="0.25">
      <c r="A16" s="8" t="s">
        <v>3</v>
      </c>
      <c r="B16" s="12" t="s">
        <v>88</v>
      </c>
      <c r="C16" s="12">
        <v>100</v>
      </c>
      <c r="D16" s="12">
        <v>100</v>
      </c>
      <c r="E16" s="12">
        <v>100</v>
      </c>
      <c r="F16" s="39">
        <v>64.5</v>
      </c>
      <c r="G16" s="39">
        <v>61</v>
      </c>
    </row>
    <row r="17" spans="1:7" ht="15.75" x14ac:dyDescent="0.25">
      <c r="A17" s="8" t="s">
        <v>7</v>
      </c>
      <c r="B17" s="12" t="s">
        <v>91</v>
      </c>
      <c r="C17" s="12">
        <v>95.24</v>
      </c>
      <c r="D17" s="12">
        <v>98</v>
      </c>
      <c r="E17" s="12">
        <v>100</v>
      </c>
      <c r="F17" s="12">
        <v>47.4</v>
      </c>
      <c r="G17" s="12">
        <v>100</v>
      </c>
    </row>
    <row r="18" spans="1:7" ht="15.75" x14ac:dyDescent="0.25">
      <c r="A18" s="8" t="s">
        <v>10</v>
      </c>
      <c r="B18" s="12" t="s">
        <v>93</v>
      </c>
      <c r="C18" s="12">
        <v>100</v>
      </c>
      <c r="D18" s="12">
        <v>100</v>
      </c>
      <c r="E18" s="12">
        <v>100</v>
      </c>
      <c r="F18" s="12">
        <v>71.7</v>
      </c>
      <c r="G18" s="22">
        <v>80</v>
      </c>
    </row>
    <row r="19" spans="1:7" ht="15.75" x14ac:dyDescent="0.25">
      <c r="A19" s="8" t="s">
        <v>11</v>
      </c>
      <c r="B19" s="12" t="s">
        <v>93</v>
      </c>
      <c r="C19" s="48">
        <v>100</v>
      </c>
      <c r="D19" s="48">
        <v>100</v>
      </c>
      <c r="E19" s="48">
        <v>100</v>
      </c>
      <c r="F19" s="48">
        <v>35.200000000000003</v>
      </c>
      <c r="G19" s="12" t="s">
        <v>148</v>
      </c>
    </row>
    <row r="20" spans="1:7" ht="31.5" x14ac:dyDescent="0.25">
      <c r="A20" s="8" t="s">
        <v>12</v>
      </c>
      <c r="B20" s="12" t="s">
        <v>90</v>
      </c>
      <c r="C20" s="24">
        <v>100</v>
      </c>
      <c r="D20" s="24">
        <v>100</v>
      </c>
      <c r="E20" s="38">
        <v>100</v>
      </c>
      <c r="F20" s="12">
        <v>39.299999999999997</v>
      </c>
      <c r="G20" s="12" t="s">
        <v>146</v>
      </c>
    </row>
    <row r="21" spans="1:7" ht="15.75" x14ac:dyDescent="0.25">
      <c r="A21" s="8" t="s">
        <v>14</v>
      </c>
      <c r="B21" s="12" t="s">
        <v>88</v>
      </c>
      <c r="C21" s="12">
        <v>100</v>
      </c>
      <c r="D21" s="12">
        <v>100</v>
      </c>
      <c r="E21" s="12">
        <v>100</v>
      </c>
      <c r="F21" s="39">
        <v>57.8</v>
      </c>
      <c r="G21" s="39">
        <v>54.5</v>
      </c>
    </row>
    <row r="22" spans="1:7" ht="15.75" x14ac:dyDescent="0.25">
      <c r="A22" s="8" t="s">
        <v>20</v>
      </c>
      <c r="B22" s="12" t="s">
        <v>93</v>
      </c>
      <c r="C22" s="48">
        <v>100</v>
      </c>
      <c r="D22" s="48">
        <v>100</v>
      </c>
      <c r="E22" s="48">
        <v>100</v>
      </c>
      <c r="F22" s="48">
        <v>59.3</v>
      </c>
      <c r="G22" s="48">
        <v>54.3</v>
      </c>
    </row>
    <row r="23" spans="1:7" ht="33.75" customHeight="1" x14ac:dyDescent="0.25">
      <c r="A23" s="8" t="s">
        <v>25</v>
      </c>
      <c r="B23" s="12" t="s">
        <v>88</v>
      </c>
      <c r="C23" s="12">
        <v>100</v>
      </c>
      <c r="D23" s="12">
        <v>70</v>
      </c>
      <c r="E23" s="12">
        <v>100</v>
      </c>
      <c r="F23" s="12" t="s">
        <v>148</v>
      </c>
      <c r="G23" s="12" t="s">
        <v>148</v>
      </c>
    </row>
    <row r="24" spans="1:7" ht="15.75" x14ac:dyDescent="0.25">
      <c r="A24" s="8" t="s">
        <v>27</v>
      </c>
      <c r="B24" s="12" t="s">
        <v>90</v>
      </c>
      <c r="C24" s="12">
        <v>100</v>
      </c>
      <c r="D24" s="12">
        <v>100</v>
      </c>
      <c r="E24" s="12">
        <v>100</v>
      </c>
      <c r="F24" s="12">
        <v>50</v>
      </c>
      <c r="G24" s="22">
        <v>66.599999999999994</v>
      </c>
    </row>
    <row r="25" spans="1:7" ht="15.75" x14ac:dyDescent="0.25">
      <c r="A25" s="8" t="s">
        <v>29</v>
      </c>
      <c r="B25" s="12" t="s">
        <v>91</v>
      </c>
      <c r="C25" s="12">
        <v>100</v>
      </c>
      <c r="D25" s="12">
        <v>100</v>
      </c>
      <c r="E25" s="12">
        <v>100</v>
      </c>
      <c r="F25" s="98" t="s">
        <v>147</v>
      </c>
      <c r="G25" s="98" t="s">
        <v>147</v>
      </c>
    </row>
    <row r="26" spans="1:7" ht="15.75" x14ac:dyDescent="0.25">
      <c r="A26" s="8" t="s">
        <v>30</v>
      </c>
      <c r="B26" s="12" t="s">
        <v>89</v>
      </c>
      <c r="C26" s="12">
        <v>100</v>
      </c>
      <c r="D26" s="12">
        <v>100</v>
      </c>
      <c r="E26" s="12">
        <v>100</v>
      </c>
      <c r="F26" s="12">
        <v>83.2</v>
      </c>
      <c r="G26" s="22">
        <v>78.599999999999994</v>
      </c>
    </row>
    <row r="27" spans="1:7" ht="15.75" x14ac:dyDescent="0.25">
      <c r="A27" s="8" t="s">
        <v>31</v>
      </c>
      <c r="B27" s="12" t="s">
        <v>92</v>
      </c>
      <c r="C27" s="12">
        <v>100</v>
      </c>
      <c r="D27" s="12">
        <v>100</v>
      </c>
      <c r="E27" s="12">
        <v>100</v>
      </c>
      <c r="F27" s="48">
        <v>61.2</v>
      </c>
      <c r="G27" s="48">
        <v>69.3</v>
      </c>
    </row>
    <row r="28" spans="1:7" ht="15.75" x14ac:dyDescent="0.25">
      <c r="A28" s="8" t="s">
        <v>36</v>
      </c>
      <c r="B28" s="12" t="s">
        <v>95</v>
      </c>
      <c r="C28" s="48">
        <v>100</v>
      </c>
      <c r="D28" s="48">
        <v>100</v>
      </c>
      <c r="E28" s="48">
        <v>100</v>
      </c>
      <c r="F28" s="48">
        <v>91.8</v>
      </c>
      <c r="G28" s="48">
        <v>76.7</v>
      </c>
    </row>
    <row r="29" spans="1:7" ht="15.75" x14ac:dyDescent="0.25">
      <c r="A29" s="8" t="s">
        <v>37</v>
      </c>
      <c r="B29" s="12" t="s">
        <v>96</v>
      </c>
      <c r="C29" s="48">
        <v>92</v>
      </c>
      <c r="D29" s="48">
        <v>94</v>
      </c>
      <c r="E29" s="48">
        <v>100</v>
      </c>
      <c r="F29" s="85">
        <v>75</v>
      </c>
      <c r="G29" s="48">
        <v>81.2</v>
      </c>
    </row>
    <row r="30" spans="1:7" ht="15.75" x14ac:dyDescent="0.25">
      <c r="A30" s="8" t="s">
        <v>39</v>
      </c>
      <c r="B30" s="12" t="s">
        <v>91</v>
      </c>
      <c r="C30" s="12">
        <v>100</v>
      </c>
      <c r="D30" s="12">
        <v>98</v>
      </c>
      <c r="E30" s="12">
        <v>100</v>
      </c>
      <c r="F30" s="39">
        <v>63</v>
      </c>
      <c r="G30" s="25">
        <v>71.2</v>
      </c>
    </row>
    <row r="31" spans="1:7" ht="15.75" x14ac:dyDescent="0.25">
      <c r="A31" s="8" t="s">
        <v>40</v>
      </c>
      <c r="B31" s="12" t="s">
        <v>93</v>
      </c>
      <c r="C31" s="12">
        <v>100</v>
      </c>
      <c r="D31" s="12">
        <v>100</v>
      </c>
      <c r="E31" s="12">
        <v>100</v>
      </c>
      <c r="F31" s="12">
        <v>47.6</v>
      </c>
      <c r="G31" s="12" t="s">
        <v>148</v>
      </c>
    </row>
    <row r="32" spans="1:7" ht="15.75" x14ac:dyDescent="0.25">
      <c r="A32" s="8" t="s">
        <v>41</v>
      </c>
      <c r="B32" s="12" t="s">
        <v>90</v>
      </c>
      <c r="C32" s="11">
        <v>97</v>
      </c>
      <c r="D32" s="11">
        <v>100</v>
      </c>
      <c r="E32" s="11">
        <v>100</v>
      </c>
      <c r="F32" s="42">
        <v>35.200000000000003</v>
      </c>
      <c r="G32" s="42">
        <v>67</v>
      </c>
    </row>
    <row r="33" spans="1:7" ht="15.75" x14ac:dyDescent="0.25">
      <c r="A33" s="8" t="s">
        <v>42</v>
      </c>
      <c r="B33" s="12" t="s">
        <v>92</v>
      </c>
      <c r="C33" s="99">
        <v>100</v>
      </c>
      <c r="D33" s="99">
        <v>100</v>
      </c>
      <c r="E33" s="99">
        <v>100</v>
      </c>
      <c r="F33" s="99">
        <v>88.7</v>
      </c>
      <c r="G33" s="99">
        <v>83.3</v>
      </c>
    </row>
    <row r="34" spans="1:7" ht="15.75" x14ac:dyDescent="0.25">
      <c r="A34" s="8" t="s">
        <v>45</v>
      </c>
      <c r="B34" s="12" t="s">
        <v>93</v>
      </c>
      <c r="C34" s="12">
        <v>100</v>
      </c>
      <c r="D34" s="12">
        <v>100</v>
      </c>
      <c r="E34" s="12">
        <v>100</v>
      </c>
      <c r="F34" s="39">
        <v>69</v>
      </c>
      <c r="G34" s="39">
        <v>62</v>
      </c>
    </row>
    <row r="35" spans="1:7" ht="15.75" x14ac:dyDescent="0.25">
      <c r="A35" s="8" t="s">
        <v>46</v>
      </c>
      <c r="B35" s="12" t="s">
        <v>91</v>
      </c>
      <c r="C35" s="42">
        <v>99.99</v>
      </c>
      <c r="D35" s="42">
        <v>99.99</v>
      </c>
      <c r="E35" s="42">
        <v>100</v>
      </c>
      <c r="F35" s="43">
        <f>(55.7+54.7+58.9)/3</f>
        <v>56.433333333333337</v>
      </c>
      <c r="G35" s="11">
        <v>80</v>
      </c>
    </row>
    <row r="36" spans="1:7" ht="15.75" x14ac:dyDescent="0.25">
      <c r="A36" s="8" t="s">
        <v>48</v>
      </c>
      <c r="B36" s="12" t="s">
        <v>92</v>
      </c>
      <c r="C36" s="48">
        <v>100</v>
      </c>
      <c r="D36" s="12">
        <v>100</v>
      </c>
      <c r="E36" s="12">
        <v>100</v>
      </c>
      <c r="F36" s="11">
        <v>50.7</v>
      </c>
      <c r="G36" s="11">
        <v>71</v>
      </c>
    </row>
    <row r="37" spans="1:7" ht="15.75" x14ac:dyDescent="0.25">
      <c r="A37" s="8" t="s">
        <v>49</v>
      </c>
      <c r="B37" s="12" t="s">
        <v>91</v>
      </c>
      <c r="C37" s="12">
        <v>100</v>
      </c>
      <c r="D37" s="12">
        <v>100</v>
      </c>
      <c r="E37" s="12">
        <v>100</v>
      </c>
      <c r="F37" s="12">
        <v>41.9</v>
      </c>
      <c r="G37" s="22">
        <v>61.5</v>
      </c>
    </row>
    <row r="38" spans="1:7" ht="15.75" x14ac:dyDescent="0.25">
      <c r="A38" s="8" t="s">
        <v>51</v>
      </c>
      <c r="B38" s="12" t="s">
        <v>89</v>
      </c>
      <c r="C38" s="11">
        <v>100</v>
      </c>
      <c r="D38" s="11">
        <v>100</v>
      </c>
      <c r="E38" s="44">
        <v>100</v>
      </c>
      <c r="F38" s="12">
        <v>54.8</v>
      </c>
      <c r="G38" s="12">
        <v>63.4</v>
      </c>
    </row>
    <row r="39" spans="1:7" ht="15.75" x14ac:dyDescent="0.25">
      <c r="A39" s="8" t="s">
        <v>55</v>
      </c>
      <c r="B39" s="12" t="s">
        <v>92</v>
      </c>
      <c r="C39" s="7">
        <v>99</v>
      </c>
      <c r="D39" s="7">
        <v>97.5</v>
      </c>
      <c r="E39" s="7">
        <v>100</v>
      </c>
      <c r="F39" s="69">
        <v>49.466666666666661</v>
      </c>
      <c r="G39" s="69">
        <v>63.7</v>
      </c>
    </row>
    <row r="40" spans="1:7" ht="15.75" x14ac:dyDescent="0.25">
      <c r="A40" s="8" t="s">
        <v>57</v>
      </c>
      <c r="B40" s="12" t="s">
        <v>91</v>
      </c>
      <c r="C40" s="45">
        <v>100</v>
      </c>
      <c r="D40" s="45">
        <v>100</v>
      </c>
      <c r="E40" s="45">
        <v>100</v>
      </c>
      <c r="F40" s="71" t="s">
        <v>148</v>
      </c>
      <c r="G40" s="71" t="s">
        <v>148</v>
      </c>
    </row>
    <row r="41" spans="1:7" ht="15.75" x14ac:dyDescent="0.25">
      <c r="A41" s="8" t="s">
        <v>59</v>
      </c>
      <c r="B41" s="12" t="s">
        <v>93</v>
      </c>
      <c r="C41" s="24">
        <v>100</v>
      </c>
      <c r="D41" s="24">
        <v>100</v>
      </c>
      <c r="E41" s="24">
        <v>100</v>
      </c>
      <c r="F41" s="24">
        <v>56</v>
      </c>
      <c r="G41" s="71" t="s">
        <v>148</v>
      </c>
    </row>
    <row r="42" spans="1:7" ht="15.75" x14ac:dyDescent="0.25">
      <c r="A42" s="8" t="s">
        <v>62</v>
      </c>
      <c r="B42" s="12" t="s">
        <v>92</v>
      </c>
      <c r="C42" s="39">
        <v>100</v>
      </c>
      <c r="D42" s="39">
        <v>100</v>
      </c>
      <c r="E42" s="39">
        <v>100</v>
      </c>
      <c r="F42" s="12">
        <v>27.9</v>
      </c>
      <c r="G42" s="12">
        <v>36.4</v>
      </c>
    </row>
    <row r="43" spans="1:7" ht="15.75" x14ac:dyDescent="0.25">
      <c r="A43" s="8" t="s">
        <v>63</v>
      </c>
      <c r="B43" s="12" t="s">
        <v>90</v>
      </c>
      <c r="C43" s="12">
        <v>98</v>
      </c>
      <c r="D43" s="12">
        <v>99</v>
      </c>
      <c r="E43" s="12">
        <v>100</v>
      </c>
      <c r="F43" s="12">
        <v>73.599999999999994</v>
      </c>
      <c r="G43" s="71" t="s">
        <v>148</v>
      </c>
    </row>
    <row r="44" spans="1:7" ht="30" x14ac:dyDescent="0.25">
      <c r="A44" s="8" t="s">
        <v>66</v>
      </c>
      <c r="B44" s="12" t="s">
        <v>94</v>
      </c>
      <c r="C44" s="12">
        <v>85.7</v>
      </c>
      <c r="D44" s="24">
        <v>90</v>
      </c>
      <c r="E44" s="12">
        <v>100</v>
      </c>
      <c r="F44" s="12">
        <v>42.08</v>
      </c>
      <c r="G44" s="12">
        <v>76.16</v>
      </c>
    </row>
    <row r="45" spans="1:7" ht="15.75" x14ac:dyDescent="0.25">
      <c r="A45" s="8" t="s">
        <v>67</v>
      </c>
      <c r="B45" s="12" t="s">
        <v>93</v>
      </c>
      <c r="C45" s="56">
        <v>100</v>
      </c>
      <c r="D45" s="23">
        <v>100</v>
      </c>
      <c r="E45" s="23">
        <v>100</v>
      </c>
      <c r="F45" s="58">
        <v>42</v>
      </c>
      <c r="G45" s="23" t="s">
        <v>145</v>
      </c>
    </row>
    <row r="46" spans="1:7" ht="15.75" x14ac:dyDescent="0.25">
      <c r="A46" s="8" t="s">
        <v>68</v>
      </c>
      <c r="B46" s="12" t="s">
        <v>94</v>
      </c>
      <c r="C46" s="42">
        <v>100</v>
      </c>
      <c r="D46" s="42">
        <v>100</v>
      </c>
      <c r="E46" s="42">
        <v>100</v>
      </c>
      <c r="F46" s="42">
        <v>68.900000000000006</v>
      </c>
      <c r="G46" s="42">
        <v>100</v>
      </c>
    </row>
    <row r="47" spans="1:7" ht="15.75" x14ac:dyDescent="0.25">
      <c r="A47" s="8" t="s">
        <v>69</v>
      </c>
      <c r="B47" s="12" t="s">
        <v>93</v>
      </c>
      <c r="C47" s="12">
        <v>100</v>
      </c>
      <c r="D47" s="12">
        <v>100</v>
      </c>
      <c r="E47" s="12">
        <v>100</v>
      </c>
      <c r="F47" s="72">
        <v>60.9</v>
      </c>
      <c r="G47" s="72">
        <v>59</v>
      </c>
    </row>
    <row r="48" spans="1:7" ht="15.75" x14ac:dyDescent="0.25">
      <c r="A48" s="8" t="s">
        <v>70</v>
      </c>
      <c r="B48" s="12" t="s">
        <v>92</v>
      </c>
      <c r="C48" s="12">
        <v>100</v>
      </c>
      <c r="D48" s="12">
        <v>100</v>
      </c>
      <c r="E48" s="12">
        <v>100</v>
      </c>
      <c r="F48" s="39">
        <v>89.7</v>
      </c>
      <c r="G48" s="12">
        <v>99</v>
      </c>
    </row>
    <row r="49" spans="1:7" ht="15.75" x14ac:dyDescent="0.25">
      <c r="A49" s="8" t="s">
        <v>72</v>
      </c>
      <c r="B49" s="12" t="s">
        <v>89</v>
      </c>
      <c r="C49" s="12">
        <v>100</v>
      </c>
      <c r="D49" s="12">
        <v>100</v>
      </c>
      <c r="E49" s="12">
        <v>100</v>
      </c>
      <c r="F49" s="39">
        <v>52</v>
      </c>
      <c r="G49" s="39">
        <v>66</v>
      </c>
    </row>
    <row r="50" spans="1:7" ht="15.75" x14ac:dyDescent="0.25">
      <c r="A50" s="8" t="s">
        <v>73</v>
      </c>
      <c r="B50" s="12" t="s">
        <v>93</v>
      </c>
      <c r="C50" s="23">
        <v>100</v>
      </c>
      <c r="D50" s="23">
        <v>100</v>
      </c>
      <c r="E50" s="23">
        <v>100</v>
      </c>
      <c r="F50" s="23">
        <v>69</v>
      </c>
      <c r="G50" s="23">
        <v>76</v>
      </c>
    </row>
    <row r="51" spans="1:7" ht="15.75" x14ac:dyDescent="0.25">
      <c r="A51" s="8" t="s">
        <v>74</v>
      </c>
      <c r="B51" s="12" t="s">
        <v>89</v>
      </c>
      <c r="C51" s="12">
        <v>100</v>
      </c>
      <c r="D51" s="12">
        <v>100</v>
      </c>
      <c r="E51" s="12">
        <v>100</v>
      </c>
      <c r="F51" s="23" t="s">
        <v>145</v>
      </c>
      <c r="G51" s="12" t="s">
        <v>145</v>
      </c>
    </row>
    <row r="52" spans="1:7" ht="15.75" x14ac:dyDescent="0.25">
      <c r="A52" s="8" t="s">
        <v>77</v>
      </c>
      <c r="B52" s="12" t="s">
        <v>92</v>
      </c>
      <c r="C52" s="24">
        <v>100</v>
      </c>
      <c r="D52" s="24">
        <v>100</v>
      </c>
      <c r="E52" s="24">
        <v>100</v>
      </c>
      <c r="F52" s="24">
        <v>65.7</v>
      </c>
      <c r="G52" s="24">
        <v>43</v>
      </c>
    </row>
    <row r="53" spans="1:7" ht="15.75" x14ac:dyDescent="0.25">
      <c r="A53" s="8" t="s">
        <v>79</v>
      </c>
      <c r="B53" s="12" t="s">
        <v>89</v>
      </c>
      <c r="C53" s="12">
        <v>100</v>
      </c>
      <c r="D53" s="12">
        <v>100</v>
      </c>
      <c r="E53" s="12">
        <v>100</v>
      </c>
      <c r="F53" s="12">
        <v>55.4</v>
      </c>
      <c r="G53" s="12">
        <v>100</v>
      </c>
    </row>
    <row r="54" spans="1:7" ht="15.75" x14ac:dyDescent="0.25">
      <c r="A54" s="8" t="s">
        <v>82</v>
      </c>
      <c r="B54" s="12" t="s">
        <v>94</v>
      </c>
      <c r="C54" s="12">
        <v>100</v>
      </c>
      <c r="D54" s="12">
        <v>100</v>
      </c>
      <c r="E54" s="12">
        <v>100</v>
      </c>
      <c r="F54" s="12" t="s">
        <v>148</v>
      </c>
      <c r="G54" s="12" t="s">
        <v>148</v>
      </c>
    </row>
    <row r="55" spans="1:7" ht="15.75" x14ac:dyDescent="0.25">
      <c r="A55" s="8" t="s">
        <v>83</v>
      </c>
      <c r="B55" s="12" t="s">
        <v>92</v>
      </c>
      <c r="C55" s="12">
        <v>100</v>
      </c>
      <c r="D55" s="12">
        <v>100</v>
      </c>
      <c r="E55" s="12">
        <v>100</v>
      </c>
      <c r="F55" s="12">
        <v>66.900000000000006</v>
      </c>
      <c r="G55" s="12">
        <v>75</v>
      </c>
    </row>
    <row r="56" spans="1:7" ht="30" x14ac:dyDescent="0.25">
      <c r="A56" s="8" t="s">
        <v>84</v>
      </c>
      <c r="B56" s="12" t="s">
        <v>90</v>
      </c>
      <c r="C56" s="12">
        <v>100</v>
      </c>
      <c r="D56" s="12">
        <v>100</v>
      </c>
      <c r="E56" s="12">
        <v>100</v>
      </c>
      <c r="F56" s="12" t="s">
        <v>148</v>
      </c>
      <c r="G56" s="12" t="s">
        <v>148</v>
      </c>
    </row>
    <row r="57" spans="1:7" ht="30" x14ac:dyDescent="0.25">
      <c r="A57" s="8" t="s">
        <v>86</v>
      </c>
      <c r="B57" s="12" t="s">
        <v>96</v>
      </c>
      <c r="C57" s="12">
        <v>100</v>
      </c>
      <c r="D57" s="12">
        <v>100</v>
      </c>
      <c r="E57" s="12">
        <v>100</v>
      </c>
      <c r="F57" s="12">
        <v>40</v>
      </c>
      <c r="G57" s="12" t="s">
        <v>148</v>
      </c>
    </row>
    <row r="58" spans="1:7" ht="15.75" x14ac:dyDescent="0.25">
      <c r="A58" s="8" t="s">
        <v>87</v>
      </c>
      <c r="B58" s="12" t="s">
        <v>93</v>
      </c>
      <c r="C58" s="24">
        <v>100</v>
      </c>
      <c r="D58" s="24">
        <v>100</v>
      </c>
      <c r="E58" s="24">
        <v>100</v>
      </c>
      <c r="F58" s="12">
        <v>63.5</v>
      </c>
      <c r="G58" s="12">
        <v>87.7</v>
      </c>
    </row>
    <row r="59" spans="1:7" ht="15.75" x14ac:dyDescent="0.25">
      <c r="A59" s="8" t="s">
        <v>61</v>
      </c>
      <c r="B59" s="12" t="s">
        <v>91</v>
      </c>
      <c r="C59" s="24">
        <v>98</v>
      </c>
      <c r="D59" s="85">
        <v>98</v>
      </c>
      <c r="E59" s="48">
        <v>99.9</v>
      </c>
      <c r="F59" s="39">
        <v>69.7</v>
      </c>
      <c r="G59" s="39">
        <v>71</v>
      </c>
    </row>
    <row r="60" spans="1:7" ht="15.75" x14ac:dyDescent="0.25">
      <c r="A60" s="8" t="s">
        <v>81</v>
      </c>
      <c r="B60" s="12" t="s">
        <v>96</v>
      </c>
      <c r="C60" s="12">
        <v>99.73</v>
      </c>
      <c r="D60" s="12">
        <v>99.74</v>
      </c>
      <c r="E60" s="12">
        <v>99.75</v>
      </c>
      <c r="F60" s="49">
        <v>67.2</v>
      </c>
      <c r="G60" s="24">
        <v>85.7</v>
      </c>
    </row>
    <row r="61" spans="1:7" ht="15.75" x14ac:dyDescent="0.25">
      <c r="A61" s="8" t="s">
        <v>32</v>
      </c>
      <c r="B61" s="12" t="s">
        <v>91</v>
      </c>
      <c r="C61" s="12">
        <v>99.5</v>
      </c>
      <c r="D61" s="12">
        <v>99.5</v>
      </c>
      <c r="E61" s="12">
        <v>99.5</v>
      </c>
      <c r="F61" s="12">
        <f>(47.35+34.95+49.82)/3</f>
        <v>44.04</v>
      </c>
      <c r="G61" s="22">
        <v>84.2</v>
      </c>
    </row>
    <row r="62" spans="1:7" ht="15.75" x14ac:dyDescent="0.25">
      <c r="A62" s="8" t="s">
        <v>34</v>
      </c>
      <c r="B62" s="12" t="s">
        <v>88</v>
      </c>
      <c r="C62" s="12">
        <v>98.1</v>
      </c>
      <c r="D62" s="12">
        <v>98.2</v>
      </c>
      <c r="E62" s="12">
        <v>99.5</v>
      </c>
      <c r="F62" s="12">
        <v>89.6</v>
      </c>
      <c r="G62" s="22">
        <v>79.540000000000006</v>
      </c>
    </row>
    <row r="63" spans="1:7" ht="30" x14ac:dyDescent="0.25">
      <c r="A63" s="8" t="s">
        <v>80</v>
      </c>
      <c r="B63" s="12" t="s">
        <v>96</v>
      </c>
      <c r="C63" s="24">
        <v>98</v>
      </c>
      <c r="D63" s="24">
        <v>98</v>
      </c>
      <c r="E63" s="24">
        <v>99.3</v>
      </c>
      <c r="F63" s="25" t="s">
        <v>148</v>
      </c>
      <c r="G63" s="39" t="s">
        <v>148</v>
      </c>
    </row>
    <row r="64" spans="1:7" ht="15.75" x14ac:dyDescent="0.25">
      <c r="A64" s="8" t="s">
        <v>85</v>
      </c>
      <c r="B64" s="12" t="s">
        <v>90</v>
      </c>
      <c r="C64" s="12">
        <v>99.18</v>
      </c>
      <c r="D64" s="12">
        <v>99.18</v>
      </c>
      <c r="E64" s="12">
        <v>99.18</v>
      </c>
      <c r="F64" s="55">
        <v>41.2</v>
      </c>
      <c r="G64" s="55">
        <v>39.200000000000003</v>
      </c>
    </row>
    <row r="65" spans="1:7" ht="30" x14ac:dyDescent="0.25">
      <c r="A65" s="8" t="s">
        <v>23</v>
      </c>
      <c r="B65" s="12" t="s">
        <v>94</v>
      </c>
      <c r="C65" s="12">
        <v>99</v>
      </c>
      <c r="D65" s="12">
        <v>99</v>
      </c>
      <c r="E65" s="12">
        <v>99</v>
      </c>
      <c r="F65" s="23">
        <v>52.5</v>
      </c>
      <c r="G65" s="23">
        <v>85.5</v>
      </c>
    </row>
    <row r="66" spans="1:7" ht="15.75" x14ac:dyDescent="0.25">
      <c r="A66" s="8" t="s">
        <v>33</v>
      </c>
      <c r="B66" s="12" t="s">
        <v>93</v>
      </c>
      <c r="C66" s="12">
        <v>98</v>
      </c>
      <c r="D66" s="12">
        <v>99</v>
      </c>
      <c r="E66" s="12">
        <v>99</v>
      </c>
      <c r="F66" s="12">
        <v>59.5</v>
      </c>
      <c r="G66" s="12">
        <v>97.1</v>
      </c>
    </row>
    <row r="67" spans="1:7" ht="24.75" customHeight="1" x14ac:dyDescent="0.25">
      <c r="A67" s="8" t="s">
        <v>60</v>
      </c>
      <c r="B67" s="12" t="s">
        <v>92</v>
      </c>
      <c r="C67" s="85">
        <v>99</v>
      </c>
      <c r="D67" s="85">
        <v>99</v>
      </c>
      <c r="E67" s="85">
        <v>99</v>
      </c>
      <c r="F67" s="24">
        <v>62.1</v>
      </c>
      <c r="G67" s="12">
        <v>55.4</v>
      </c>
    </row>
    <row r="68" spans="1:7" ht="15.75" x14ac:dyDescent="0.25">
      <c r="A68" s="8" t="s">
        <v>75</v>
      </c>
      <c r="B68" s="12" t="s">
        <v>96</v>
      </c>
      <c r="C68" s="48">
        <v>99</v>
      </c>
      <c r="D68" s="48">
        <v>99</v>
      </c>
      <c r="E68" s="48">
        <v>99</v>
      </c>
      <c r="F68" s="22">
        <v>76.7</v>
      </c>
      <c r="G68" s="22">
        <v>0</v>
      </c>
    </row>
    <row r="69" spans="1:7" ht="15.75" x14ac:dyDescent="0.25">
      <c r="A69" s="8" t="s">
        <v>58</v>
      </c>
      <c r="B69" s="12" t="s">
        <v>88</v>
      </c>
      <c r="C69" s="23">
        <v>98</v>
      </c>
      <c r="D69" s="23">
        <v>98.3</v>
      </c>
      <c r="E69" s="23">
        <v>98.3</v>
      </c>
      <c r="F69" s="101">
        <v>54.9</v>
      </c>
      <c r="G69" s="101">
        <v>64.3</v>
      </c>
    </row>
    <row r="70" spans="1:7" ht="15.75" x14ac:dyDescent="0.25">
      <c r="A70" s="8" t="s">
        <v>6</v>
      </c>
      <c r="B70" s="12" t="s">
        <v>90</v>
      </c>
      <c r="C70" s="12">
        <v>98</v>
      </c>
      <c r="D70" s="12">
        <v>98</v>
      </c>
      <c r="E70" s="12">
        <v>98</v>
      </c>
      <c r="F70" s="12">
        <v>34.6</v>
      </c>
      <c r="G70" s="22">
        <v>33.299999999999997</v>
      </c>
    </row>
    <row r="71" spans="1:7" ht="15.75" x14ac:dyDescent="0.25">
      <c r="A71" s="8" t="s">
        <v>13</v>
      </c>
      <c r="B71" s="12" t="s">
        <v>93</v>
      </c>
      <c r="C71" s="12">
        <v>98</v>
      </c>
      <c r="D71" s="11">
        <v>98</v>
      </c>
      <c r="E71" s="11">
        <v>98</v>
      </c>
      <c r="F71" s="11">
        <v>63.2</v>
      </c>
      <c r="G71" s="11">
        <v>87.5</v>
      </c>
    </row>
    <row r="72" spans="1:7" ht="15.75" x14ac:dyDescent="0.25">
      <c r="A72" s="8" t="s">
        <v>17</v>
      </c>
      <c r="B72" s="12" t="s">
        <v>94</v>
      </c>
      <c r="C72" s="7">
        <v>95</v>
      </c>
      <c r="D72" s="7">
        <v>96</v>
      </c>
      <c r="E72" s="7">
        <v>98</v>
      </c>
      <c r="F72" s="7">
        <v>52.1</v>
      </c>
      <c r="G72" s="7" t="s">
        <v>148</v>
      </c>
    </row>
    <row r="73" spans="1:7" ht="30" x14ac:dyDescent="0.25">
      <c r="A73" s="8" t="s">
        <v>28</v>
      </c>
      <c r="B73" s="12" t="s">
        <v>94</v>
      </c>
      <c r="C73" s="12">
        <v>98</v>
      </c>
      <c r="D73" s="12">
        <v>98</v>
      </c>
      <c r="E73" s="12">
        <v>98</v>
      </c>
      <c r="F73" s="39">
        <v>73</v>
      </c>
      <c r="G73" s="39">
        <v>55</v>
      </c>
    </row>
    <row r="74" spans="1:7" ht="15.75" x14ac:dyDescent="0.25">
      <c r="A74" s="8" t="s">
        <v>43</v>
      </c>
      <c r="B74" s="12" t="s">
        <v>92</v>
      </c>
      <c r="C74" s="12">
        <v>98</v>
      </c>
      <c r="D74" s="48">
        <v>98</v>
      </c>
      <c r="E74" s="12">
        <v>98</v>
      </c>
      <c r="F74" s="48">
        <v>68.400000000000006</v>
      </c>
      <c r="G74" s="48">
        <v>83.3</v>
      </c>
    </row>
    <row r="75" spans="1:7" ht="15.75" x14ac:dyDescent="0.25">
      <c r="A75" s="8" t="s">
        <v>44</v>
      </c>
      <c r="B75" s="12" t="s">
        <v>93</v>
      </c>
      <c r="C75" s="12">
        <v>98</v>
      </c>
      <c r="D75" s="12">
        <v>98</v>
      </c>
      <c r="E75" s="12">
        <v>98</v>
      </c>
      <c r="F75" s="100">
        <v>63.644261603375497</v>
      </c>
      <c r="G75" s="100">
        <v>87.399000000000001</v>
      </c>
    </row>
    <row r="76" spans="1:7" ht="15.75" x14ac:dyDescent="0.25">
      <c r="A76" s="8" t="s">
        <v>50</v>
      </c>
      <c r="B76" s="12" t="s">
        <v>89</v>
      </c>
      <c r="C76" s="12">
        <v>98</v>
      </c>
      <c r="D76" s="12">
        <v>98</v>
      </c>
      <c r="E76" s="12">
        <v>98</v>
      </c>
      <c r="F76" s="12">
        <v>66.099999999999994</v>
      </c>
      <c r="G76" s="39" t="s">
        <v>145</v>
      </c>
    </row>
    <row r="77" spans="1:7" ht="15.75" x14ac:dyDescent="0.25">
      <c r="A77" s="8" t="s">
        <v>52</v>
      </c>
      <c r="B77" s="12" t="s">
        <v>92</v>
      </c>
      <c r="C77" s="38">
        <v>98</v>
      </c>
      <c r="D77" s="38">
        <v>98</v>
      </c>
      <c r="E77" s="38">
        <v>98</v>
      </c>
      <c r="F77" s="12" t="s">
        <v>151</v>
      </c>
      <c r="G77" s="12" t="s">
        <v>152</v>
      </c>
    </row>
    <row r="78" spans="1:7" ht="15.75" x14ac:dyDescent="0.25">
      <c r="A78" s="8" t="s">
        <v>64</v>
      </c>
      <c r="B78" s="12" t="s">
        <v>96</v>
      </c>
      <c r="C78" s="12">
        <v>97</v>
      </c>
      <c r="D78" s="12">
        <v>98</v>
      </c>
      <c r="E78" s="12">
        <v>98</v>
      </c>
      <c r="F78" s="12">
        <v>60.3</v>
      </c>
      <c r="G78" s="12">
        <v>62</v>
      </c>
    </row>
    <row r="79" spans="1:7" ht="15.75" x14ac:dyDescent="0.25">
      <c r="A79" s="8" t="s">
        <v>71</v>
      </c>
      <c r="B79" s="12" t="s">
        <v>93</v>
      </c>
      <c r="C79" s="12">
        <v>98</v>
      </c>
      <c r="D79" s="12">
        <v>98</v>
      </c>
      <c r="E79" s="12">
        <v>98</v>
      </c>
      <c r="F79" s="12">
        <v>43</v>
      </c>
      <c r="G79" s="12">
        <v>68</v>
      </c>
    </row>
    <row r="80" spans="1:7" ht="15.75" x14ac:dyDescent="0.25">
      <c r="A80" s="8" t="s">
        <v>76</v>
      </c>
      <c r="B80" s="12" t="s">
        <v>92</v>
      </c>
      <c r="C80" s="12">
        <v>98</v>
      </c>
      <c r="D80" s="12">
        <v>98</v>
      </c>
      <c r="E80" s="12">
        <v>98</v>
      </c>
      <c r="F80" s="12">
        <v>66.8</v>
      </c>
      <c r="G80" s="12">
        <v>68.5</v>
      </c>
    </row>
    <row r="81" spans="1:7" ht="30" x14ac:dyDescent="0.25">
      <c r="A81" s="8" t="s">
        <v>9</v>
      </c>
      <c r="B81" s="12" t="s">
        <v>92</v>
      </c>
      <c r="C81" s="11">
        <v>96.5</v>
      </c>
      <c r="D81" s="38">
        <v>97</v>
      </c>
      <c r="E81" s="38">
        <v>97</v>
      </c>
      <c r="F81" s="23">
        <v>72.7</v>
      </c>
      <c r="G81" s="23">
        <v>65.099999999999994</v>
      </c>
    </row>
    <row r="82" spans="1:7" ht="15.75" x14ac:dyDescent="0.25">
      <c r="A82" s="8" t="s">
        <v>16</v>
      </c>
      <c r="B82" s="12" t="s">
        <v>93</v>
      </c>
      <c r="C82" s="12">
        <v>97</v>
      </c>
      <c r="D82" s="12">
        <v>97</v>
      </c>
      <c r="E82" s="12">
        <v>97</v>
      </c>
      <c r="F82" s="12">
        <v>83.4</v>
      </c>
      <c r="G82" s="12">
        <v>97.1</v>
      </c>
    </row>
    <row r="83" spans="1:7" ht="15.75" x14ac:dyDescent="0.25">
      <c r="A83" s="8" t="s">
        <v>54</v>
      </c>
      <c r="B83" s="12" t="s">
        <v>92</v>
      </c>
      <c r="C83" s="11">
        <v>95</v>
      </c>
      <c r="D83" s="12">
        <v>97</v>
      </c>
      <c r="E83" s="12">
        <v>97</v>
      </c>
      <c r="F83" s="39">
        <v>73.400000000000006</v>
      </c>
      <c r="G83" s="12">
        <v>80.3</v>
      </c>
    </row>
    <row r="84" spans="1:7" ht="15.75" x14ac:dyDescent="0.25">
      <c r="A84" s="8" t="s">
        <v>78</v>
      </c>
      <c r="B84" s="12" t="s">
        <v>90</v>
      </c>
      <c r="C84" s="73">
        <v>94</v>
      </c>
      <c r="D84" s="73">
        <v>96</v>
      </c>
      <c r="E84" s="73">
        <v>96</v>
      </c>
      <c r="F84" s="101">
        <v>46</v>
      </c>
      <c r="G84" s="101">
        <v>100</v>
      </c>
    </row>
    <row r="85" spans="1:7" ht="15.75" x14ac:dyDescent="0.25">
      <c r="A85" s="8" t="s">
        <v>22</v>
      </c>
      <c r="B85" s="12" t="s">
        <v>89</v>
      </c>
      <c r="C85" s="12">
        <v>76</v>
      </c>
      <c r="D85" s="12">
        <v>80</v>
      </c>
      <c r="E85" s="12">
        <v>80</v>
      </c>
      <c r="F85" s="12" t="s">
        <v>148</v>
      </c>
      <c r="G85" s="12" t="s">
        <v>148</v>
      </c>
    </row>
    <row r="86" spans="1:7" ht="15.75" x14ac:dyDescent="0.25">
      <c r="A86" s="8" t="s">
        <v>65</v>
      </c>
      <c r="B86" s="12" t="s">
        <v>88</v>
      </c>
      <c r="C86" s="12">
        <v>20.22</v>
      </c>
      <c r="D86" s="12">
        <v>56</v>
      </c>
      <c r="E86" s="12">
        <v>50.1</v>
      </c>
      <c r="F86" s="12">
        <v>50.37</v>
      </c>
      <c r="G86" s="12">
        <v>100</v>
      </c>
    </row>
    <row r="87" spans="1:7" ht="30" x14ac:dyDescent="0.25">
      <c r="A87" s="8" t="s">
        <v>18</v>
      </c>
      <c r="B87" s="12" t="s">
        <v>90</v>
      </c>
      <c r="C87" s="12">
        <v>0</v>
      </c>
      <c r="D87" s="12">
        <v>0</v>
      </c>
      <c r="E87" s="12">
        <v>0</v>
      </c>
      <c r="F87" s="12">
        <v>42.7</v>
      </c>
      <c r="G87" s="22">
        <v>17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5" activePane="bottomLeft" state="frozen"/>
      <selection pane="bottomLeft" activeCell="I88" sqref="I88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4" width="9.140625" style="59"/>
    <col min="5" max="5" width="17" style="59" customWidth="1"/>
    <col min="6" max="6" width="17.28515625" style="59" customWidth="1"/>
    <col min="7" max="7" width="13.7109375" style="59" customWidth="1"/>
    <col min="8" max="16384" width="9.140625" style="59"/>
  </cols>
  <sheetData>
    <row r="1" spans="1:7" ht="86.25" customHeight="1" x14ac:dyDescent="0.25">
      <c r="A1" s="124" t="s">
        <v>98</v>
      </c>
      <c r="B1" s="124"/>
      <c r="C1" s="124"/>
      <c r="D1" s="124"/>
      <c r="E1" s="124"/>
      <c r="F1" s="124"/>
      <c r="G1" s="124"/>
    </row>
    <row r="2" spans="1:7" s="62" customFormat="1" ht="168.75" customHeight="1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8" t="s">
        <v>19</v>
      </c>
      <c r="B3" s="12" t="s">
        <v>90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8" t="s">
        <v>25</v>
      </c>
      <c r="B4" s="12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57</v>
      </c>
      <c r="B5" s="12" t="s">
        <v>91</v>
      </c>
      <c r="C5" s="45">
        <v>97</v>
      </c>
      <c r="D5" s="45">
        <v>99</v>
      </c>
      <c r="E5" s="45" t="s">
        <v>148</v>
      </c>
      <c r="F5" s="71">
        <v>54.7</v>
      </c>
      <c r="G5" s="12" t="s">
        <v>148</v>
      </c>
    </row>
    <row r="6" spans="1:7" ht="15.75" x14ac:dyDescent="0.25">
      <c r="A6" s="8" t="s">
        <v>3</v>
      </c>
      <c r="B6" s="12" t="s">
        <v>88</v>
      </c>
      <c r="C6" s="12">
        <v>100</v>
      </c>
      <c r="D6" s="39">
        <v>100</v>
      </c>
      <c r="E6" s="39">
        <v>100</v>
      </c>
      <c r="F6" s="39">
        <v>34.5</v>
      </c>
      <c r="G6" s="39">
        <v>61</v>
      </c>
    </row>
    <row r="7" spans="1:7" ht="15.75" x14ac:dyDescent="0.25">
      <c r="A7" s="10" t="s">
        <v>4</v>
      </c>
      <c r="B7" s="12" t="s">
        <v>89</v>
      </c>
      <c r="C7" s="12">
        <v>100</v>
      </c>
      <c r="D7" s="12">
        <v>100</v>
      </c>
      <c r="E7" s="12">
        <v>100</v>
      </c>
      <c r="F7" s="12">
        <v>19.399999999999999</v>
      </c>
      <c r="G7" s="22">
        <v>33.299999999999997</v>
      </c>
    </row>
    <row r="8" spans="1:7" ht="15.75" x14ac:dyDescent="0.25">
      <c r="A8" s="8" t="s">
        <v>5</v>
      </c>
      <c r="B8" s="12" t="s">
        <v>89</v>
      </c>
      <c r="C8" s="12">
        <v>77</v>
      </c>
      <c r="D8" s="12">
        <v>79</v>
      </c>
      <c r="E8" s="12">
        <v>100</v>
      </c>
      <c r="F8" s="12">
        <v>73.8</v>
      </c>
      <c r="G8" s="12">
        <v>55.4</v>
      </c>
    </row>
    <row r="9" spans="1:7" ht="15.75" customHeight="1" x14ac:dyDescent="0.25">
      <c r="A9" s="8" t="s">
        <v>7</v>
      </c>
      <c r="B9" s="12" t="s">
        <v>91</v>
      </c>
      <c r="C9" s="12">
        <v>100</v>
      </c>
      <c r="D9" s="12">
        <v>100</v>
      </c>
      <c r="E9" s="12">
        <v>100</v>
      </c>
      <c r="F9" s="12">
        <v>61.6</v>
      </c>
      <c r="G9" s="12">
        <v>95</v>
      </c>
    </row>
    <row r="10" spans="1:7" ht="15.75" x14ac:dyDescent="0.25">
      <c r="A10" s="8" t="s">
        <v>10</v>
      </c>
      <c r="B10" s="12" t="s">
        <v>93</v>
      </c>
      <c r="C10" s="12">
        <v>90.54</v>
      </c>
      <c r="D10" s="12">
        <v>80</v>
      </c>
      <c r="E10" s="12">
        <v>100</v>
      </c>
      <c r="F10" s="12">
        <v>56</v>
      </c>
      <c r="G10" s="22">
        <v>86.7</v>
      </c>
    </row>
    <row r="11" spans="1:7" ht="15.75" x14ac:dyDescent="0.25">
      <c r="A11" s="8" t="s">
        <v>11</v>
      </c>
      <c r="B11" s="12" t="s">
        <v>93</v>
      </c>
      <c r="C11" s="48">
        <v>100</v>
      </c>
      <c r="D11" s="48">
        <v>100</v>
      </c>
      <c r="E11" s="48">
        <v>100</v>
      </c>
      <c r="F11" s="48">
        <v>23.2</v>
      </c>
      <c r="G11" s="12" t="s">
        <v>148</v>
      </c>
    </row>
    <row r="12" spans="1:7" ht="18.75" customHeight="1" x14ac:dyDescent="0.25">
      <c r="A12" s="8" t="s">
        <v>12</v>
      </c>
      <c r="B12" s="12" t="s">
        <v>90</v>
      </c>
      <c r="C12" s="24">
        <v>100</v>
      </c>
      <c r="D12" s="24">
        <v>100</v>
      </c>
      <c r="E12" s="38">
        <v>100</v>
      </c>
      <c r="F12" s="12">
        <v>26.8</v>
      </c>
      <c r="G12" s="12" t="s">
        <v>146</v>
      </c>
    </row>
    <row r="13" spans="1:7" ht="15.75" x14ac:dyDescent="0.25">
      <c r="A13" s="8" t="s">
        <v>13</v>
      </c>
      <c r="B13" s="12" t="s">
        <v>93</v>
      </c>
      <c r="C13" s="48">
        <v>80</v>
      </c>
      <c r="D13" s="11">
        <v>83</v>
      </c>
      <c r="E13" s="11">
        <v>100</v>
      </c>
      <c r="F13" s="11">
        <v>30.8</v>
      </c>
      <c r="G13" s="11">
        <v>72.7</v>
      </c>
    </row>
    <row r="14" spans="1:7" ht="15.75" x14ac:dyDescent="0.25">
      <c r="A14" s="8" t="s">
        <v>16</v>
      </c>
      <c r="B14" s="12" t="s">
        <v>93</v>
      </c>
      <c r="C14" s="12">
        <v>100</v>
      </c>
      <c r="D14" s="12">
        <v>100</v>
      </c>
      <c r="E14" s="12">
        <v>100</v>
      </c>
      <c r="F14" s="12">
        <v>80.3</v>
      </c>
      <c r="G14" s="12">
        <v>52.6</v>
      </c>
    </row>
    <row r="15" spans="1:7" ht="15.75" x14ac:dyDescent="0.25">
      <c r="A15" s="8" t="s">
        <v>17</v>
      </c>
      <c r="B15" s="12" t="s">
        <v>94</v>
      </c>
      <c r="C15" s="7">
        <v>98.2</v>
      </c>
      <c r="D15" s="7">
        <v>98.4</v>
      </c>
      <c r="E15" s="7">
        <v>100</v>
      </c>
      <c r="F15" s="7">
        <v>44.9</v>
      </c>
      <c r="G15" s="66" t="s">
        <v>148</v>
      </c>
    </row>
    <row r="16" spans="1:7" ht="30" x14ac:dyDescent="0.25">
      <c r="A16" s="8" t="s">
        <v>18</v>
      </c>
      <c r="B16" s="12" t="s">
        <v>90</v>
      </c>
      <c r="C16" s="12">
        <v>100</v>
      </c>
      <c r="D16" s="12">
        <v>100</v>
      </c>
      <c r="E16" s="12">
        <v>100</v>
      </c>
      <c r="F16" s="12">
        <v>25.2</v>
      </c>
      <c r="G16" s="22">
        <v>21</v>
      </c>
    </row>
    <row r="17" spans="1:7" ht="15.75" x14ac:dyDescent="0.25">
      <c r="A17" s="8" t="s">
        <v>22</v>
      </c>
      <c r="B17" s="12" t="s">
        <v>89</v>
      </c>
      <c r="C17" s="12">
        <v>100</v>
      </c>
      <c r="D17" s="12">
        <v>99.9</v>
      </c>
      <c r="E17" s="12">
        <v>100</v>
      </c>
      <c r="F17" s="12" t="s">
        <v>148</v>
      </c>
      <c r="G17" s="12" t="s">
        <v>148</v>
      </c>
    </row>
    <row r="18" spans="1:7" ht="30" x14ac:dyDescent="0.25">
      <c r="A18" s="8" t="s">
        <v>23</v>
      </c>
      <c r="B18" s="12" t="s">
        <v>94</v>
      </c>
      <c r="C18" s="12">
        <v>100</v>
      </c>
      <c r="D18" s="12">
        <v>100</v>
      </c>
      <c r="E18" s="12">
        <v>100</v>
      </c>
      <c r="F18" s="23">
        <v>53</v>
      </c>
      <c r="G18" s="23">
        <v>75.3</v>
      </c>
    </row>
    <row r="19" spans="1:7" ht="15.75" x14ac:dyDescent="0.25">
      <c r="A19" s="8" t="s">
        <v>24</v>
      </c>
      <c r="B19" s="12" t="s">
        <v>91</v>
      </c>
      <c r="C19" s="12">
        <v>98.6</v>
      </c>
      <c r="D19" s="12">
        <v>98.7</v>
      </c>
      <c r="E19" s="12">
        <v>100</v>
      </c>
      <c r="F19" s="67">
        <v>38.700000000000003</v>
      </c>
      <c r="G19" s="12">
        <v>50</v>
      </c>
    </row>
    <row r="20" spans="1:7" ht="15.75" x14ac:dyDescent="0.25">
      <c r="A20" s="8" t="s">
        <v>26</v>
      </c>
      <c r="B20" s="12" t="s">
        <v>93</v>
      </c>
      <c r="C20" s="11">
        <v>100</v>
      </c>
      <c r="D20" s="11">
        <v>100</v>
      </c>
      <c r="E20" s="11">
        <v>100</v>
      </c>
      <c r="F20" s="11">
        <v>38.47</v>
      </c>
      <c r="G20" s="44">
        <v>84.62</v>
      </c>
    </row>
    <row r="21" spans="1:7" ht="15.75" x14ac:dyDescent="0.25">
      <c r="A21" s="8" t="s">
        <v>29</v>
      </c>
      <c r="B21" s="12" t="s">
        <v>91</v>
      </c>
      <c r="C21" s="12">
        <v>100</v>
      </c>
      <c r="D21" s="12">
        <v>100</v>
      </c>
      <c r="E21" s="12">
        <v>100</v>
      </c>
      <c r="F21" s="12" t="s">
        <v>147</v>
      </c>
      <c r="G21" s="12" t="s">
        <v>147</v>
      </c>
    </row>
    <row r="22" spans="1:7" ht="15.75" x14ac:dyDescent="0.25">
      <c r="A22" s="8" t="s">
        <v>31</v>
      </c>
      <c r="B22" s="12" t="s">
        <v>92</v>
      </c>
      <c r="C22" s="12">
        <v>100</v>
      </c>
      <c r="D22" s="12">
        <v>100</v>
      </c>
      <c r="E22" s="12">
        <v>100</v>
      </c>
      <c r="F22" s="48">
        <v>30.5</v>
      </c>
      <c r="G22" s="48">
        <v>42.9</v>
      </c>
    </row>
    <row r="23" spans="1:7" ht="33.75" customHeight="1" x14ac:dyDescent="0.25">
      <c r="A23" s="8" t="s">
        <v>33</v>
      </c>
      <c r="B23" s="12" t="s">
        <v>93</v>
      </c>
      <c r="C23" s="12">
        <v>100</v>
      </c>
      <c r="D23" s="12">
        <v>100</v>
      </c>
      <c r="E23" s="12">
        <v>100</v>
      </c>
      <c r="F23" s="12">
        <v>37.299999999999997</v>
      </c>
      <c r="G23" s="12">
        <v>84.2</v>
      </c>
    </row>
    <row r="24" spans="1:7" ht="15.75" x14ac:dyDescent="0.25">
      <c r="A24" s="8" t="s">
        <v>35</v>
      </c>
      <c r="B24" s="12" t="s">
        <v>89</v>
      </c>
      <c r="C24" s="12">
        <v>100</v>
      </c>
      <c r="D24" s="12">
        <v>83</v>
      </c>
      <c r="E24" s="12">
        <v>100</v>
      </c>
      <c r="F24" s="12" t="s">
        <v>148</v>
      </c>
      <c r="G24" s="12" t="s">
        <v>148</v>
      </c>
    </row>
    <row r="25" spans="1:7" ht="15.75" x14ac:dyDescent="0.25">
      <c r="A25" s="8" t="s">
        <v>36</v>
      </c>
      <c r="B25" s="12" t="s">
        <v>95</v>
      </c>
      <c r="C25" s="48">
        <v>100</v>
      </c>
      <c r="D25" s="48">
        <v>90</v>
      </c>
      <c r="E25" s="48">
        <v>100</v>
      </c>
      <c r="F25" s="48">
        <v>65.2</v>
      </c>
      <c r="G25" s="48">
        <v>58.1</v>
      </c>
    </row>
    <row r="26" spans="1:7" ht="15.75" x14ac:dyDescent="0.25">
      <c r="A26" s="8" t="s">
        <v>37</v>
      </c>
      <c r="B26" s="12" t="s">
        <v>96</v>
      </c>
      <c r="C26" s="48">
        <v>100</v>
      </c>
      <c r="D26" s="48">
        <v>100</v>
      </c>
      <c r="E26" s="48">
        <v>100</v>
      </c>
      <c r="F26" s="48">
        <v>39.9</v>
      </c>
      <c r="G26" s="48">
        <v>49.6</v>
      </c>
    </row>
    <row r="27" spans="1:7" ht="15.75" x14ac:dyDescent="0.25">
      <c r="A27" s="8" t="s">
        <v>38</v>
      </c>
      <c r="B27" s="12" t="s">
        <v>93</v>
      </c>
      <c r="C27" s="24">
        <v>100</v>
      </c>
      <c r="D27" s="24">
        <v>100</v>
      </c>
      <c r="E27" s="24">
        <v>100</v>
      </c>
      <c r="F27" s="24">
        <v>10.3</v>
      </c>
      <c r="G27" s="22">
        <v>60.5</v>
      </c>
    </row>
    <row r="28" spans="1:7" ht="15.75" x14ac:dyDescent="0.25">
      <c r="A28" s="8" t="s">
        <v>41</v>
      </c>
      <c r="B28" s="12" t="s">
        <v>90</v>
      </c>
      <c r="C28" s="11">
        <v>100</v>
      </c>
      <c r="D28" s="11">
        <v>100</v>
      </c>
      <c r="E28" s="11">
        <v>100</v>
      </c>
      <c r="F28" s="42">
        <v>15.7</v>
      </c>
      <c r="G28" s="42">
        <v>67</v>
      </c>
    </row>
    <row r="29" spans="1:7" ht="15.75" x14ac:dyDescent="0.25">
      <c r="A29" s="8" t="s">
        <v>42</v>
      </c>
      <c r="B29" s="12" t="s">
        <v>92</v>
      </c>
      <c r="C29" s="12">
        <v>100</v>
      </c>
      <c r="D29" s="12">
        <v>100</v>
      </c>
      <c r="E29" s="12">
        <v>100</v>
      </c>
      <c r="F29" s="12">
        <v>85</v>
      </c>
      <c r="G29" s="12">
        <v>80</v>
      </c>
    </row>
    <row r="30" spans="1:7" ht="15.75" x14ac:dyDescent="0.25">
      <c r="A30" s="8" t="s">
        <v>46</v>
      </c>
      <c r="B30" s="12" t="s">
        <v>91</v>
      </c>
      <c r="C30" s="42">
        <v>100</v>
      </c>
      <c r="D30" s="42">
        <v>100</v>
      </c>
      <c r="E30" s="42">
        <v>100</v>
      </c>
      <c r="F30" s="43">
        <f>(55.2+52.5+54.1)/3</f>
        <v>53.933333333333337</v>
      </c>
      <c r="G30" s="11">
        <v>60</v>
      </c>
    </row>
    <row r="31" spans="1:7" ht="30" x14ac:dyDescent="0.25">
      <c r="A31" s="8" t="s">
        <v>47</v>
      </c>
      <c r="B31" s="12" t="s">
        <v>91</v>
      </c>
      <c r="C31" s="12">
        <v>100</v>
      </c>
      <c r="D31" s="12">
        <v>85</v>
      </c>
      <c r="E31" s="12">
        <v>100</v>
      </c>
      <c r="F31" s="12">
        <f>21+13+21/3</f>
        <v>41</v>
      </c>
      <c r="G31" s="22">
        <v>50</v>
      </c>
    </row>
    <row r="32" spans="1:7" ht="15.75" x14ac:dyDescent="0.25">
      <c r="A32" s="8" t="s">
        <v>49</v>
      </c>
      <c r="B32" s="12" t="s">
        <v>91</v>
      </c>
      <c r="C32" s="12">
        <v>100</v>
      </c>
      <c r="D32" s="12">
        <v>100</v>
      </c>
      <c r="E32" s="12">
        <v>100</v>
      </c>
      <c r="F32" s="12">
        <v>25.5</v>
      </c>
      <c r="G32" s="22">
        <v>61.5</v>
      </c>
    </row>
    <row r="33" spans="1:7" ht="15.75" x14ac:dyDescent="0.25">
      <c r="A33" s="8" t="s">
        <v>54</v>
      </c>
      <c r="B33" s="12" t="s">
        <v>92</v>
      </c>
      <c r="C33" s="11">
        <v>100</v>
      </c>
      <c r="D33" s="11">
        <v>100</v>
      </c>
      <c r="E33" s="12">
        <v>100</v>
      </c>
      <c r="F33" s="48">
        <v>55.1</v>
      </c>
      <c r="G33" s="12">
        <v>80.3</v>
      </c>
    </row>
    <row r="34" spans="1:7" ht="15.75" x14ac:dyDescent="0.25">
      <c r="A34" s="8" t="s">
        <v>59</v>
      </c>
      <c r="B34" s="12" t="s">
        <v>93</v>
      </c>
      <c r="C34" s="24">
        <v>100</v>
      </c>
      <c r="D34" s="24">
        <v>100</v>
      </c>
      <c r="E34" s="24">
        <v>100</v>
      </c>
      <c r="F34" s="12" t="s">
        <v>148</v>
      </c>
      <c r="G34" s="12" t="s">
        <v>148</v>
      </c>
    </row>
    <row r="35" spans="1:7" ht="15.75" x14ac:dyDescent="0.25">
      <c r="A35" s="8" t="s">
        <v>60</v>
      </c>
      <c r="B35" s="12" t="s">
        <v>92</v>
      </c>
      <c r="C35" s="85">
        <v>100</v>
      </c>
      <c r="D35" s="85">
        <v>100</v>
      </c>
      <c r="E35" s="85">
        <v>100</v>
      </c>
      <c r="F35" s="68">
        <v>48</v>
      </c>
      <c r="G35" s="68">
        <v>42.9</v>
      </c>
    </row>
    <row r="36" spans="1:7" ht="15.75" x14ac:dyDescent="0.25">
      <c r="A36" s="8" t="s">
        <v>63</v>
      </c>
      <c r="B36" s="12" t="s">
        <v>90</v>
      </c>
      <c r="C36" s="12">
        <v>100</v>
      </c>
      <c r="D36" s="12">
        <v>90</v>
      </c>
      <c r="E36" s="12">
        <v>100</v>
      </c>
      <c r="F36" s="12" t="s">
        <v>148</v>
      </c>
      <c r="G36" s="12" t="s">
        <v>148</v>
      </c>
    </row>
    <row r="37" spans="1:7" ht="15.75" x14ac:dyDescent="0.25">
      <c r="A37" s="8" t="s">
        <v>65</v>
      </c>
      <c r="B37" s="12" t="s">
        <v>88</v>
      </c>
      <c r="C37" s="12">
        <v>100</v>
      </c>
      <c r="D37" s="12">
        <v>100</v>
      </c>
      <c r="E37" s="12">
        <v>100</v>
      </c>
      <c r="F37" s="12">
        <v>45.5</v>
      </c>
      <c r="G37" s="12">
        <v>42.9</v>
      </c>
    </row>
    <row r="38" spans="1:7" ht="30" x14ac:dyDescent="0.25">
      <c r="A38" s="8" t="s">
        <v>66</v>
      </c>
      <c r="B38" s="12" t="s">
        <v>94</v>
      </c>
      <c r="C38" s="24">
        <v>97.7</v>
      </c>
      <c r="D38" s="24">
        <v>97.8</v>
      </c>
      <c r="E38" s="24">
        <v>100</v>
      </c>
      <c r="F38" s="23">
        <v>40.090000000000003</v>
      </c>
      <c r="G38" s="12">
        <v>76.16</v>
      </c>
    </row>
    <row r="39" spans="1:7" ht="15.75" x14ac:dyDescent="0.25">
      <c r="A39" s="8" t="s">
        <v>67</v>
      </c>
      <c r="B39" s="12" t="s">
        <v>93</v>
      </c>
      <c r="C39" s="46">
        <v>100</v>
      </c>
      <c r="D39" s="12">
        <v>100</v>
      </c>
      <c r="E39" s="12">
        <v>100</v>
      </c>
      <c r="F39" s="48">
        <v>11.7</v>
      </c>
      <c r="G39" s="12" t="s">
        <v>148</v>
      </c>
    </row>
    <row r="40" spans="1:7" ht="15.75" x14ac:dyDescent="0.25">
      <c r="A40" s="8" t="s">
        <v>71</v>
      </c>
      <c r="B40" s="12" t="s">
        <v>93</v>
      </c>
      <c r="C40" s="12">
        <v>100</v>
      </c>
      <c r="D40" s="12">
        <v>100</v>
      </c>
      <c r="E40" s="12">
        <v>100</v>
      </c>
      <c r="F40" s="12">
        <v>25</v>
      </c>
      <c r="G40" s="12">
        <v>68</v>
      </c>
    </row>
    <row r="41" spans="1:7" ht="15.75" x14ac:dyDescent="0.25">
      <c r="A41" s="8" t="s">
        <v>72</v>
      </c>
      <c r="B41" s="12" t="s">
        <v>89</v>
      </c>
      <c r="C41" s="12">
        <v>100</v>
      </c>
      <c r="D41" s="12">
        <v>100</v>
      </c>
      <c r="E41" s="12">
        <v>100</v>
      </c>
      <c r="F41" s="12">
        <v>32</v>
      </c>
      <c r="G41" s="22">
        <v>70</v>
      </c>
    </row>
    <row r="42" spans="1:7" ht="15.75" x14ac:dyDescent="0.25">
      <c r="A42" s="8" t="s">
        <v>73</v>
      </c>
      <c r="B42" s="12" t="s">
        <v>93</v>
      </c>
      <c r="C42" s="57">
        <v>100</v>
      </c>
      <c r="D42" s="57">
        <v>100</v>
      </c>
      <c r="E42" s="57">
        <v>100</v>
      </c>
      <c r="F42" s="23">
        <v>31</v>
      </c>
      <c r="G42" s="23">
        <v>43</v>
      </c>
    </row>
    <row r="43" spans="1:7" ht="15.75" x14ac:dyDescent="0.25">
      <c r="A43" s="8" t="s">
        <v>74</v>
      </c>
      <c r="B43" s="12" t="s">
        <v>89</v>
      </c>
      <c r="C43" s="12">
        <v>100</v>
      </c>
      <c r="D43" s="12">
        <v>100</v>
      </c>
      <c r="E43" s="12">
        <v>100</v>
      </c>
      <c r="F43" s="23" t="s">
        <v>148</v>
      </c>
      <c r="G43" s="23" t="s">
        <v>148</v>
      </c>
    </row>
    <row r="44" spans="1:7" ht="15.75" x14ac:dyDescent="0.25">
      <c r="A44" s="8" t="s">
        <v>75</v>
      </c>
      <c r="B44" s="12" t="s">
        <v>96</v>
      </c>
      <c r="C44" s="11">
        <v>100</v>
      </c>
      <c r="D44" s="11">
        <v>100</v>
      </c>
      <c r="E44" s="11">
        <v>100</v>
      </c>
      <c r="F44" s="44">
        <v>59.7</v>
      </c>
      <c r="G44" s="44">
        <v>70</v>
      </c>
    </row>
    <row r="45" spans="1:7" ht="15.75" x14ac:dyDescent="0.25">
      <c r="A45" s="8" t="s">
        <v>76</v>
      </c>
      <c r="B45" s="12" t="s">
        <v>92</v>
      </c>
      <c r="C45" s="12">
        <v>100</v>
      </c>
      <c r="D45" s="12">
        <v>100</v>
      </c>
      <c r="E45" s="12">
        <v>100</v>
      </c>
      <c r="F45" s="12">
        <v>54.5</v>
      </c>
      <c r="G45" s="12">
        <v>72.900000000000006</v>
      </c>
    </row>
    <row r="46" spans="1:7" ht="15.75" x14ac:dyDescent="0.25">
      <c r="A46" s="8" t="s">
        <v>77</v>
      </c>
      <c r="B46" s="12" t="s">
        <v>92</v>
      </c>
      <c r="C46" s="24">
        <v>100</v>
      </c>
      <c r="D46" s="12">
        <v>100</v>
      </c>
      <c r="E46" s="12">
        <v>100</v>
      </c>
      <c r="F46" s="24">
        <v>19</v>
      </c>
      <c r="G46" s="24">
        <v>42</v>
      </c>
    </row>
    <row r="47" spans="1:7" ht="15.75" x14ac:dyDescent="0.25">
      <c r="A47" s="8" t="s">
        <v>79</v>
      </c>
      <c r="B47" s="12" t="s">
        <v>89</v>
      </c>
      <c r="C47" s="12">
        <v>100</v>
      </c>
      <c r="D47" s="12">
        <v>100</v>
      </c>
      <c r="E47" s="12">
        <v>100</v>
      </c>
      <c r="F47" s="12">
        <v>39.5</v>
      </c>
      <c r="G47" s="22">
        <v>100</v>
      </c>
    </row>
    <row r="48" spans="1:7" ht="15.75" x14ac:dyDescent="0.25">
      <c r="A48" s="8" t="s">
        <v>83</v>
      </c>
      <c r="B48" s="12" t="s">
        <v>92</v>
      </c>
      <c r="C48" s="12">
        <v>100</v>
      </c>
      <c r="D48" s="12">
        <v>100</v>
      </c>
      <c r="E48" s="12">
        <v>100</v>
      </c>
      <c r="F48" s="12">
        <v>42.4</v>
      </c>
      <c r="G48" s="12">
        <v>60</v>
      </c>
    </row>
    <row r="49" spans="1:7" ht="30" x14ac:dyDescent="0.25">
      <c r="A49" s="8" t="s">
        <v>84</v>
      </c>
      <c r="B49" s="12" t="s">
        <v>90</v>
      </c>
      <c r="C49" s="12">
        <v>100</v>
      </c>
      <c r="D49" s="11">
        <v>100</v>
      </c>
      <c r="E49" s="12">
        <v>100</v>
      </c>
      <c r="F49" s="12" t="s">
        <v>148</v>
      </c>
      <c r="G49" s="12" t="s">
        <v>148</v>
      </c>
    </row>
    <row r="50" spans="1:7" ht="15.75" x14ac:dyDescent="0.25">
      <c r="A50" s="8" t="s">
        <v>55</v>
      </c>
      <c r="B50" s="12" t="s">
        <v>92</v>
      </c>
      <c r="C50" s="7">
        <v>99.9</v>
      </c>
      <c r="D50" s="7">
        <v>99.2</v>
      </c>
      <c r="E50" s="7">
        <v>99.9</v>
      </c>
      <c r="F50" s="69">
        <v>17.333333333333332</v>
      </c>
      <c r="G50" s="69">
        <v>63.7</v>
      </c>
    </row>
    <row r="51" spans="1:7" ht="15.75" x14ac:dyDescent="0.25">
      <c r="A51" s="8" t="s">
        <v>45</v>
      </c>
      <c r="B51" s="12" t="s">
        <v>93</v>
      </c>
      <c r="C51" s="39">
        <v>99.7</v>
      </c>
      <c r="D51" s="39">
        <v>99.7</v>
      </c>
      <c r="E51" s="39">
        <v>99.7</v>
      </c>
      <c r="F51" s="12">
        <v>59</v>
      </c>
      <c r="G51" s="22">
        <v>50</v>
      </c>
    </row>
    <row r="52" spans="1:7" ht="15.75" x14ac:dyDescent="0.25">
      <c r="A52" s="8" t="s">
        <v>70</v>
      </c>
      <c r="B52" s="12" t="s">
        <v>92</v>
      </c>
      <c r="C52" s="12">
        <v>99.3</v>
      </c>
      <c r="D52" s="12">
        <v>99.4</v>
      </c>
      <c r="E52" s="12">
        <v>99.7</v>
      </c>
      <c r="F52" s="12">
        <v>89.3</v>
      </c>
      <c r="G52" s="12">
        <v>99</v>
      </c>
    </row>
    <row r="53" spans="1:7" ht="15.75" x14ac:dyDescent="0.25">
      <c r="A53" s="8" t="s">
        <v>61</v>
      </c>
      <c r="B53" s="12" t="s">
        <v>91</v>
      </c>
      <c r="C53" s="24">
        <v>100</v>
      </c>
      <c r="D53" s="85">
        <v>99</v>
      </c>
      <c r="E53" s="48">
        <v>99.6</v>
      </c>
      <c r="F53" s="39">
        <v>29.3</v>
      </c>
      <c r="G53" s="39">
        <v>35</v>
      </c>
    </row>
    <row r="54" spans="1:7" ht="15.75" x14ac:dyDescent="0.25">
      <c r="A54" s="8" t="s">
        <v>14</v>
      </c>
      <c r="B54" s="12" t="s">
        <v>88</v>
      </c>
      <c r="C54" s="12">
        <v>98.5</v>
      </c>
      <c r="D54" s="12">
        <v>86</v>
      </c>
      <c r="E54" s="12">
        <v>99.5</v>
      </c>
      <c r="F54" s="12">
        <v>45.2</v>
      </c>
      <c r="G54" s="22">
        <v>62.5</v>
      </c>
    </row>
    <row r="55" spans="1:7" ht="15.75" x14ac:dyDescent="0.25">
      <c r="A55" s="8" t="s">
        <v>34</v>
      </c>
      <c r="B55" s="12" t="s">
        <v>88</v>
      </c>
      <c r="C55" s="12">
        <v>95</v>
      </c>
      <c r="D55" s="12">
        <v>98.1</v>
      </c>
      <c r="E55" s="12">
        <v>99.2</v>
      </c>
      <c r="F55" s="12">
        <v>81.81</v>
      </c>
      <c r="G55" s="12">
        <v>92.02</v>
      </c>
    </row>
    <row r="56" spans="1:7" ht="15.75" x14ac:dyDescent="0.25">
      <c r="A56" s="8" t="s">
        <v>30</v>
      </c>
      <c r="B56" s="12" t="s">
        <v>89</v>
      </c>
      <c r="C56" s="12">
        <v>99.1</v>
      </c>
      <c r="D56" s="12">
        <v>99.12</v>
      </c>
      <c r="E56" s="12">
        <v>99.12</v>
      </c>
      <c r="F56" s="12">
        <v>71.150000000000006</v>
      </c>
      <c r="G56" s="22">
        <v>81.599999999999994</v>
      </c>
    </row>
    <row r="57" spans="1:7" ht="15.75" x14ac:dyDescent="0.25">
      <c r="A57" s="8" t="s">
        <v>64</v>
      </c>
      <c r="B57" s="12" t="s">
        <v>96</v>
      </c>
      <c r="C57" s="12">
        <v>98.5</v>
      </c>
      <c r="D57" s="12">
        <v>98.7</v>
      </c>
      <c r="E57" s="12">
        <v>99</v>
      </c>
      <c r="F57" s="24">
        <v>39</v>
      </c>
      <c r="G57" s="24">
        <v>69</v>
      </c>
    </row>
    <row r="58" spans="1:7" ht="30" x14ac:dyDescent="0.25">
      <c r="A58" s="8" t="s">
        <v>80</v>
      </c>
      <c r="B58" s="12" t="s">
        <v>96</v>
      </c>
      <c r="C58" s="24">
        <v>99</v>
      </c>
      <c r="D58" s="24">
        <v>86</v>
      </c>
      <c r="E58" s="24">
        <v>99</v>
      </c>
      <c r="F58" s="25">
        <v>17.033333333333335</v>
      </c>
      <c r="G58" s="39" t="s">
        <v>148</v>
      </c>
    </row>
    <row r="59" spans="1:7" ht="15.75" x14ac:dyDescent="0.25">
      <c r="A59" s="8" t="s">
        <v>58</v>
      </c>
      <c r="B59" s="12" t="s">
        <v>88</v>
      </c>
      <c r="C59" s="23">
        <v>95</v>
      </c>
      <c r="D59" s="23">
        <v>95</v>
      </c>
      <c r="E59" s="23">
        <v>98.96</v>
      </c>
      <c r="F59" s="23">
        <v>32.9</v>
      </c>
      <c r="G59" s="58">
        <v>27.8</v>
      </c>
    </row>
    <row r="60" spans="1:7" ht="15.75" x14ac:dyDescent="0.25">
      <c r="A60" s="8" t="s">
        <v>40</v>
      </c>
      <c r="B60" s="12" t="s">
        <v>93</v>
      </c>
      <c r="C60" s="12">
        <v>98</v>
      </c>
      <c r="D60" s="12">
        <v>98</v>
      </c>
      <c r="E60" s="12">
        <v>98.9</v>
      </c>
      <c r="F60" s="12">
        <v>24.9</v>
      </c>
      <c r="G60" s="12" t="s">
        <v>148</v>
      </c>
    </row>
    <row r="61" spans="1:7" ht="30" x14ac:dyDescent="0.25">
      <c r="A61" s="8" t="s">
        <v>9</v>
      </c>
      <c r="B61" s="12" t="s">
        <v>92</v>
      </c>
      <c r="C61" s="40">
        <v>98.2</v>
      </c>
      <c r="D61" s="11">
        <v>98.21</v>
      </c>
      <c r="E61" s="11">
        <v>98.21</v>
      </c>
      <c r="F61" s="23">
        <v>57.7</v>
      </c>
      <c r="G61" s="23">
        <v>67.7</v>
      </c>
    </row>
    <row r="62" spans="1:7" ht="15.75" x14ac:dyDescent="0.25">
      <c r="A62" s="8" t="s">
        <v>39</v>
      </c>
      <c r="B62" s="12" t="s">
        <v>91</v>
      </c>
      <c r="C62" s="12">
        <v>98</v>
      </c>
      <c r="D62" s="12">
        <v>97</v>
      </c>
      <c r="E62" s="12">
        <v>98</v>
      </c>
      <c r="F62" s="12">
        <v>44.2</v>
      </c>
      <c r="G62" s="47">
        <v>67.599999999999994</v>
      </c>
    </row>
    <row r="63" spans="1:7" ht="15.75" x14ac:dyDescent="0.25">
      <c r="A63" s="8" t="s">
        <v>50</v>
      </c>
      <c r="B63" s="12" t="s">
        <v>89</v>
      </c>
      <c r="C63" s="12">
        <v>99.8</v>
      </c>
      <c r="D63" s="12">
        <v>99.8</v>
      </c>
      <c r="E63" s="12">
        <v>98</v>
      </c>
      <c r="F63" s="12">
        <v>44.7</v>
      </c>
      <c r="G63" s="22" t="s">
        <v>148</v>
      </c>
    </row>
    <row r="64" spans="1:7" ht="15.75" x14ac:dyDescent="0.25">
      <c r="A64" s="8" t="s">
        <v>56</v>
      </c>
      <c r="B64" s="12" t="s">
        <v>90</v>
      </c>
      <c r="C64" s="48">
        <v>98</v>
      </c>
      <c r="D64" s="48">
        <v>98</v>
      </c>
      <c r="E64" s="48">
        <v>98</v>
      </c>
      <c r="F64" s="70">
        <v>41.6</v>
      </c>
      <c r="G64" s="12">
        <v>86.7</v>
      </c>
    </row>
    <row r="65" spans="1:7" ht="15.75" x14ac:dyDescent="0.25">
      <c r="A65" s="8" t="s">
        <v>68</v>
      </c>
      <c r="B65" s="12" t="s">
        <v>94</v>
      </c>
      <c r="C65" s="40">
        <v>98</v>
      </c>
      <c r="D65" s="40">
        <v>98</v>
      </c>
      <c r="E65" s="40">
        <v>98</v>
      </c>
      <c r="F65" s="40">
        <v>50.8</v>
      </c>
      <c r="G65" s="40">
        <v>78.569999999999993</v>
      </c>
    </row>
    <row r="66" spans="1:7" ht="15.75" x14ac:dyDescent="0.25">
      <c r="A66" s="8" t="s">
        <v>85</v>
      </c>
      <c r="B66" s="12" t="s">
        <v>90</v>
      </c>
      <c r="C66" s="12">
        <v>97</v>
      </c>
      <c r="D66" s="12">
        <v>97</v>
      </c>
      <c r="E66" s="12">
        <v>98</v>
      </c>
      <c r="F66" s="55">
        <v>38.4</v>
      </c>
      <c r="G66" s="55">
        <v>42.3</v>
      </c>
    </row>
    <row r="67" spans="1:7" ht="24.75" customHeight="1" x14ac:dyDescent="0.25">
      <c r="A67" s="8" t="s">
        <v>81</v>
      </c>
      <c r="B67" s="12" t="s">
        <v>96</v>
      </c>
      <c r="C67" s="12">
        <v>97.9</v>
      </c>
      <c r="D67" s="12">
        <v>97.9</v>
      </c>
      <c r="E67" s="12">
        <v>97.9</v>
      </c>
      <c r="F67" s="49">
        <v>31.57</v>
      </c>
      <c r="G67" s="24">
        <v>56.3</v>
      </c>
    </row>
    <row r="68" spans="1:7" ht="15.75" x14ac:dyDescent="0.25">
      <c r="A68" s="8" t="s">
        <v>8</v>
      </c>
      <c r="B68" s="12" t="s">
        <v>88</v>
      </c>
      <c r="C68" s="12">
        <v>100</v>
      </c>
      <c r="D68" s="12">
        <v>80</v>
      </c>
      <c r="E68" s="12">
        <v>97.8</v>
      </c>
      <c r="F68" s="39">
        <v>17.600000000000001</v>
      </c>
      <c r="G68" s="39">
        <v>13.8</v>
      </c>
    </row>
    <row r="69" spans="1:7" ht="15.75" x14ac:dyDescent="0.25">
      <c r="A69" s="8" t="s">
        <v>87</v>
      </c>
      <c r="B69" s="12" t="s">
        <v>93</v>
      </c>
      <c r="C69" s="24">
        <v>97.1</v>
      </c>
      <c r="D69" s="24">
        <v>97.1</v>
      </c>
      <c r="E69" s="24">
        <v>97.1</v>
      </c>
      <c r="F69" s="24">
        <v>56.5</v>
      </c>
      <c r="G69" s="12">
        <v>83.4</v>
      </c>
    </row>
    <row r="70" spans="1:7" ht="15.75" x14ac:dyDescent="0.25">
      <c r="A70" s="8" t="s">
        <v>20</v>
      </c>
      <c r="B70" s="12" t="s">
        <v>93</v>
      </c>
      <c r="C70" s="48">
        <v>96.75</v>
      </c>
      <c r="D70" s="48">
        <v>96.8</v>
      </c>
      <c r="E70" s="48">
        <v>96.8</v>
      </c>
      <c r="F70" s="48">
        <v>34</v>
      </c>
      <c r="G70" s="48">
        <v>54.3</v>
      </c>
    </row>
    <row r="71" spans="1:7" ht="15.75" x14ac:dyDescent="0.25">
      <c r="A71" s="8" t="s">
        <v>32</v>
      </c>
      <c r="B71" s="12" t="s">
        <v>91</v>
      </c>
      <c r="C71" s="12">
        <v>97</v>
      </c>
      <c r="D71" s="12">
        <v>97</v>
      </c>
      <c r="E71" s="12">
        <v>96</v>
      </c>
      <c r="F71" s="49">
        <f>(43.32+31.14+40.56)/3</f>
        <v>38.340000000000003</v>
      </c>
      <c r="G71" s="22">
        <v>90.9</v>
      </c>
    </row>
    <row r="72" spans="1:7" ht="15.75" x14ac:dyDescent="0.25">
      <c r="A72" s="8" t="s">
        <v>51</v>
      </c>
      <c r="B72" s="12" t="s">
        <v>89</v>
      </c>
      <c r="C72" s="11">
        <v>93.7</v>
      </c>
      <c r="D72" s="11">
        <v>96</v>
      </c>
      <c r="E72" s="44">
        <v>96</v>
      </c>
      <c r="F72" s="39">
        <v>34.200000000000003</v>
      </c>
      <c r="G72" s="39">
        <v>41.9</v>
      </c>
    </row>
    <row r="73" spans="1:7" ht="15.75" x14ac:dyDescent="0.25">
      <c r="A73" s="8" t="s">
        <v>44</v>
      </c>
      <c r="B73" s="12" t="s">
        <v>93</v>
      </c>
      <c r="C73" s="12">
        <v>86</v>
      </c>
      <c r="D73" s="12">
        <v>86.2</v>
      </c>
      <c r="E73" s="12">
        <v>95.3</v>
      </c>
      <c r="F73" s="102">
        <v>29.533333333333299</v>
      </c>
      <c r="G73" s="103">
        <v>69.929000000000002</v>
      </c>
    </row>
    <row r="74" spans="1:7" ht="15.75" x14ac:dyDescent="0.25">
      <c r="A74" s="8" t="s">
        <v>52</v>
      </c>
      <c r="B74" s="12" t="s">
        <v>92</v>
      </c>
      <c r="C74" s="38">
        <v>90</v>
      </c>
      <c r="D74" s="38">
        <v>95</v>
      </c>
      <c r="E74" s="38">
        <v>95.1</v>
      </c>
      <c r="F74" s="44">
        <v>47.98</v>
      </c>
      <c r="G74" s="44">
        <v>66.67</v>
      </c>
    </row>
    <row r="75" spans="1:7" ht="15.75" x14ac:dyDescent="0.25">
      <c r="A75" s="8" t="s">
        <v>62</v>
      </c>
      <c r="B75" s="12" t="s">
        <v>92</v>
      </c>
      <c r="C75" s="39">
        <v>95.1</v>
      </c>
      <c r="D75" s="39">
        <v>96.2</v>
      </c>
      <c r="E75" s="39">
        <v>91.1</v>
      </c>
      <c r="F75" s="12">
        <v>20.100000000000001</v>
      </c>
      <c r="G75" s="12">
        <v>36.4</v>
      </c>
    </row>
    <row r="76" spans="1:7" ht="15.75" x14ac:dyDescent="0.25">
      <c r="A76" s="8" t="s">
        <v>6</v>
      </c>
      <c r="B76" s="12" t="s">
        <v>90</v>
      </c>
      <c r="C76" s="12">
        <v>91</v>
      </c>
      <c r="D76" s="12">
        <v>91</v>
      </c>
      <c r="E76" s="12">
        <v>91</v>
      </c>
      <c r="F76" s="12">
        <v>22.7</v>
      </c>
      <c r="G76" s="22">
        <v>36.200000000000003</v>
      </c>
    </row>
    <row r="77" spans="1:7" ht="15.75" x14ac:dyDescent="0.25">
      <c r="A77" s="8" t="s">
        <v>48</v>
      </c>
      <c r="B77" s="12" t="s">
        <v>92</v>
      </c>
      <c r="C77" s="48">
        <v>90.1</v>
      </c>
      <c r="D77" s="12">
        <v>90.2</v>
      </c>
      <c r="E77" s="11">
        <v>90.2</v>
      </c>
      <c r="F77" s="12">
        <v>35.5</v>
      </c>
      <c r="G77" s="12">
        <v>79</v>
      </c>
    </row>
    <row r="78" spans="1:7" ht="15.75" x14ac:dyDescent="0.25">
      <c r="A78" s="8" t="s">
        <v>69</v>
      </c>
      <c r="B78" s="12" t="s">
        <v>93</v>
      </c>
      <c r="C78" s="12">
        <v>90</v>
      </c>
      <c r="D78" s="12">
        <v>90.1</v>
      </c>
      <c r="E78" s="12">
        <v>90.1</v>
      </c>
      <c r="F78" s="72">
        <v>42.3</v>
      </c>
      <c r="G78" s="72">
        <v>57.9</v>
      </c>
    </row>
    <row r="79" spans="1:7" ht="15.75" x14ac:dyDescent="0.25">
      <c r="A79" s="8" t="s">
        <v>15</v>
      </c>
      <c r="B79" s="12" t="s">
        <v>91</v>
      </c>
      <c r="C79" s="12">
        <v>95.7</v>
      </c>
      <c r="D79" s="12">
        <v>67</v>
      </c>
      <c r="E79" s="12">
        <v>90</v>
      </c>
      <c r="F79" s="11">
        <v>32.700000000000003</v>
      </c>
      <c r="G79" s="12">
        <v>76.12</v>
      </c>
    </row>
    <row r="80" spans="1:7" ht="30" x14ac:dyDescent="0.25">
      <c r="A80" s="8" t="s">
        <v>28</v>
      </c>
      <c r="B80" s="12" t="s">
        <v>94</v>
      </c>
      <c r="C80" s="12">
        <v>89.6</v>
      </c>
      <c r="D80" s="12">
        <v>70</v>
      </c>
      <c r="E80" s="12">
        <v>90</v>
      </c>
      <c r="F80" s="12">
        <v>77</v>
      </c>
      <c r="G80" s="22">
        <v>60</v>
      </c>
    </row>
    <row r="81" spans="1:7" ht="15.75" x14ac:dyDescent="0.25">
      <c r="A81" s="8" t="s">
        <v>82</v>
      </c>
      <c r="B81" s="12" t="s">
        <v>94</v>
      </c>
      <c r="C81" s="12">
        <v>90</v>
      </c>
      <c r="D81" s="12">
        <v>90</v>
      </c>
      <c r="E81" s="12">
        <v>90</v>
      </c>
      <c r="F81" s="12" t="s">
        <v>148</v>
      </c>
      <c r="G81" s="12" t="s">
        <v>148</v>
      </c>
    </row>
    <row r="82" spans="1:7" ht="30" x14ac:dyDescent="0.25">
      <c r="A82" s="8" t="s">
        <v>86</v>
      </c>
      <c r="B82" s="12" t="s">
        <v>96</v>
      </c>
      <c r="C82" s="12">
        <v>92.1</v>
      </c>
      <c r="D82" s="12">
        <v>75</v>
      </c>
      <c r="E82" s="12">
        <v>88.8</v>
      </c>
      <c r="F82" s="67">
        <v>34.333333333333336</v>
      </c>
      <c r="G82" s="22" t="s">
        <v>147</v>
      </c>
    </row>
    <row r="83" spans="1:7" ht="15.75" x14ac:dyDescent="0.25">
      <c r="A83" s="8" t="s">
        <v>78</v>
      </c>
      <c r="B83" s="12" t="s">
        <v>90</v>
      </c>
      <c r="C83" s="73">
        <v>82.5</v>
      </c>
      <c r="D83" s="73">
        <v>82.7</v>
      </c>
      <c r="E83" s="73">
        <v>87.6</v>
      </c>
      <c r="F83" s="23">
        <v>22</v>
      </c>
      <c r="G83" s="58">
        <v>86</v>
      </c>
    </row>
    <row r="84" spans="1:7" ht="15.75" x14ac:dyDescent="0.25">
      <c r="A84" s="8" t="s">
        <v>43</v>
      </c>
      <c r="B84" s="12" t="s">
        <v>92</v>
      </c>
      <c r="C84" s="48">
        <v>84.9</v>
      </c>
      <c r="D84" s="48">
        <v>80</v>
      </c>
      <c r="E84" s="48">
        <v>86.8</v>
      </c>
      <c r="F84" s="48">
        <v>47.4</v>
      </c>
      <c r="G84" s="48">
        <v>100</v>
      </c>
    </row>
    <row r="85" spans="1:7" ht="15.75" x14ac:dyDescent="0.25">
      <c r="A85" s="8" t="s">
        <v>27</v>
      </c>
      <c r="B85" s="12" t="s">
        <v>90</v>
      </c>
      <c r="C85" s="12">
        <v>76</v>
      </c>
      <c r="D85" s="12">
        <v>78</v>
      </c>
      <c r="E85" s="12">
        <v>80</v>
      </c>
      <c r="F85" s="12">
        <v>19.3</v>
      </c>
      <c r="G85" s="22">
        <v>69.2</v>
      </c>
    </row>
    <row r="86" spans="1:7" ht="15.75" x14ac:dyDescent="0.25">
      <c r="A86" s="8" t="s">
        <v>53</v>
      </c>
      <c r="B86" s="12" t="s">
        <v>93</v>
      </c>
      <c r="C86" s="12">
        <v>80</v>
      </c>
      <c r="D86" s="12">
        <v>80</v>
      </c>
      <c r="E86" s="12">
        <v>80</v>
      </c>
      <c r="F86" s="12">
        <v>58.3</v>
      </c>
      <c r="G86" s="22">
        <v>76</v>
      </c>
    </row>
    <row r="87" spans="1:7" ht="15.75" x14ac:dyDescent="0.25">
      <c r="A87" s="8" t="s">
        <v>21</v>
      </c>
      <c r="B87" s="12" t="s">
        <v>94</v>
      </c>
      <c r="C87" s="12">
        <v>65</v>
      </c>
      <c r="D87" s="12">
        <v>75</v>
      </c>
      <c r="E87" s="12">
        <v>65</v>
      </c>
      <c r="F87" s="12">
        <v>27.78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5" activePane="bottomLeft" state="frozen"/>
      <selection pane="bottomLeft" activeCell="I75" sqref="I75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2.42578125" style="59" customWidth="1"/>
    <col min="4" max="4" width="15.140625" style="59" customWidth="1"/>
    <col min="5" max="5" width="17" style="59" customWidth="1"/>
    <col min="6" max="6" width="17.28515625" style="59" customWidth="1"/>
    <col min="7" max="7" width="12.7109375" style="59" customWidth="1"/>
    <col min="8" max="16384" width="9.140625" style="59"/>
  </cols>
  <sheetData>
    <row r="1" spans="1:7" ht="75" customHeight="1" x14ac:dyDescent="0.25">
      <c r="A1" s="124" t="s">
        <v>99</v>
      </c>
      <c r="B1" s="124"/>
      <c r="C1" s="124"/>
      <c r="D1" s="124"/>
      <c r="E1" s="124"/>
      <c r="F1" s="124"/>
      <c r="G1" s="124"/>
    </row>
    <row r="2" spans="1:7" s="62" customFormat="1" ht="165.75" customHeight="1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8" t="s">
        <v>7</v>
      </c>
      <c r="B3" s="9" t="s">
        <v>91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8" t="s">
        <v>19</v>
      </c>
      <c r="B4" s="9" t="s">
        <v>90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25</v>
      </c>
      <c r="B5" s="9" t="s">
        <v>88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8" t="s">
        <v>32</v>
      </c>
      <c r="B6" s="9" t="s">
        <v>91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8" t="s">
        <v>35</v>
      </c>
      <c r="B7" s="9" t="s">
        <v>89</v>
      </c>
      <c r="C7" s="23" t="s">
        <v>145</v>
      </c>
      <c r="D7" s="23" t="s">
        <v>145</v>
      </c>
      <c r="E7" s="23" t="s">
        <v>145</v>
      </c>
      <c r="F7" s="23" t="s">
        <v>145</v>
      </c>
      <c r="G7" s="23" t="s">
        <v>145</v>
      </c>
    </row>
    <row r="8" spans="1:7" ht="15.75" x14ac:dyDescent="0.25">
      <c r="A8" s="8" t="s">
        <v>68</v>
      </c>
      <c r="B8" s="9" t="s">
        <v>94</v>
      </c>
      <c r="C8" s="12" t="s">
        <v>145</v>
      </c>
      <c r="D8" s="12" t="s">
        <v>145</v>
      </c>
      <c r="E8" s="12" t="s">
        <v>145</v>
      </c>
      <c r="F8" s="12">
        <v>45.2</v>
      </c>
      <c r="G8" s="22">
        <v>75</v>
      </c>
    </row>
    <row r="9" spans="1:7" ht="15.75" customHeight="1" x14ac:dyDescent="0.25">
      <c r="A9" s="8" t="s">
        <v>71</v>
      </c>
      <c r="B9" s="9" t="s">
        <v>93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8" t="s">
        <v>79</v>
      </c>
      <c r="B10" s="9" t="s">
        <v>89</v>
      </c>
      <c r="C10" s="24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8" t="s">
        <v>3</v>
      </c>
      <c r="B11" s="9" t="s">
        <v>88</v>
      </c>
      <c r="C11" s="12">
        <v>100</v>
      </c>
      <c r="D11" s="39">
        <v>100</v>
      </c>
      <c r="E11" s="39">
        <v>100</v>
      </c>
      <c r="F11" s="39">
        <v>36.5</v>
      </c>
      <c r="G11" s="39">
        <v>61</v>
      </c>
    </row>
    <row r="12" spans="1:7" ht="18.75" customHeight="1" x14ac:dyDescent="0.25">
      <c r="A12" s="10" t="s">
        <v>4</v>
      </c>
      <c r="B12" s="9" t="s">
        <v>89</v>
      </c>
      <c r="C12" s="12">
        <v>100</v>
      </c>
      <c r="D12" s="12">
        <v>100</v>
      </c>
      <c r="E12" s="12">
        <v>100</v>
      </c>
      <c r="F12" s="12">
        <v>19.5</v>
      </c>
      <c r="G12" s="22">
        <v>66.7</v>
      </c>
    </row>
    <row r="13" spans="1:7" ht="15.75" x14ac:dyDescent="0.25">
      <c r="A13" s="8" t="s">
        <v>5</v>
      </c>
      <c r="B13" s="9" t="s">
        <v>89</v>
      </c>
      <c r="C13" s="12">
        <v>54.3</v>
      </c>
      <c r="D13" s="12">
        <v>58</v>
      </c>
      <c r="E13" s="12">
        <v>100</v>
      </c>
      <c r="F13" s="12">
        <v>57</v>
      </c>
      <c r="G13" s="12">
        <v>28.4</v>
      </c>
    </row>
    <row r="14" spans="1:7" ht="15.75" x14ac:dyDescent="0.25">
      <c r="A14" s="8" t="s">
        <v>8</v>
      </c>
      <c r="B14" s="9" t="s">
        <v>88</v>
      </c>
      <c r="C14" s="12">
        <v>100</v>
      </c>
      <c r="D14" s="12">
        <v>100</v>
      </c>
      <c r="E14" s="12">
        <v>100</v>
      </c>
      <c r="F14" s="39">
        <v>17.600000000000001</v>
      </c>
      <c r="G14" s="39">
        <v>13.8</v>
      </c>
    </row>
    <row r="15" spans="1:7" ht="15.75" x14ac:dyDescent="0.25">
      <c r="A15" s="8" t="s">
        <v>10</v>
      </c>
      <c r="B15" s="9" t="s">
        <v>93</v>
      </c>
      <c r="C15" s="12">
        <v>100</v>
      </c>
      <c r="D15" s="12">
        <v>100</v>
      </c>
      <c r="E15" s="12">
        <v>100</v>
      </c>
      <c r="F15" s="12">
        <v>56.8</v>
      </c>
      <c r="G15" s="22">
        <v>63.6</v>
      </c>
    </row>
    <row r="16" spans="1:7" ht="15.75" x14ac:dyDescent="0.25">
      <c r="A16" s="8" t="s">
        <v>11</v>
      </c>
      <c r="B16" s="9" t="s">
        <v>93</v>
      </c>
      <c r="C16" s="48">
        <v>100</v>
      </c>
      <c r="D16" s="48">
        <v>100</v>
      </c>
      <c r="E16" s="48">
        <v>100</v>
      </c>
      <c r="F16" s="48">
        <v>16.600000000000001</v>
      </c>
      <c r="G16" s="12" t="s">
        <v>148</v>
      </c>
    </row>
    <row r="17" spans="1:7" ht="31.5" x14ac:dyDescent="0.25">
      <c r="A17" s="8" t="s">
        <v>12</v>
      </c>
      <c r="B17" s="9" t="s">
        <v>90</v>
      </c>
      <c r="C17" s="24">
        <v>100</v>
      </c>
      <c r="D17" s="24">
        <v>100</v>
      </c>
      <c r="E17" s="38">
        <v>100</v>
      </c>
      <c r="F17" s="12">
        <v>26.9</v>
      </c>
      <c r="G17" s="12" t="s">
        <v>146</v>
      </c>
    </row>
    <row r="18" spans="1:7" ht="15.75" x14ac:dyDescent="0.25">
      <c r="A18" s="8" t="s">
        <v>16</v>
      </c>
      <c r="B18" s="9" t="s">
        <v>93</v>
      </c>
      <c r="C18" s="12">
        <v>100</v>
      </c>
      <c r="D18" s="12">
        <v>100</v>
      </c>
      <c r="E18" s="12">
        <v>100</v>
      </c>
      <c r="F18" s="12">
        <v>80.5</v>
      </c>
      <c r="G18" s="12">
        <v>97.3</v>
      </c>
    </row>
    <row r="19" spans="1:7" ht="15.75" x14ac:dyDescent="0.25">
      <c r="A19" s="8" t="s">
        <v>17</v>
      </c>
      <c r="B19" s="9" t="s">
        <v>94</v>
      </c>
      <c r="C19" s="7">
        <v>99.1</v>
      </c>
      <c r="D19" s="7">
        <v>99.2</v>
      </c>
      <c r="E19" s="7">
        <v>100</v>
      </c>
      <c r="F19" s="7">
        <v>45</v>
      </c>
      <c r="G19" s="66" t="s">
        <v>148</v>
      </c>
    </row>
    <row r="20" spans="1:7" ht="30" x14ac:dyDescent="0.25">
      <c r="A20" s="8" t="s">
        <v>18</v>
      </c>
      <c r="B20" s="9" t="s">
        <v>90</v>
      </c>
      <c r="C20" s="12">
        <v>100</v>
      </c>
      <c r="D20" s="12">
        <v>100</v>
      </c>
      <c r="E20" s="12">
        <v>100</v>
      </c>
      <c r="F20" s="12">
        <v>17.899999999999999</v>
      </c>
      <c r="G20" s="22">
        <v>21</v>
      </c>
    </row>
    <row r="21" spans="1:7" ht="30" x14ac:dyDescent="0.25">
      <c r="A21" s="8" t="s">
        <v>23</v>
      </c>
      <c r="B21" s="9" t="s">
        <v>94</v>
      </c>
      <c r="C21" s="12">
        <v>97.9</v>
      </c>
      <c r="D21" s="12">
        <v>100</v>
      </c>
      <c r="E21" s="12">
        <v>100</v>
      </c>
      <c r="F21" s="23">
        <v>51.7</v>
      </c>
      <c r="G21" s="23">
        <v>75</v>
      </c>
    </row>
    <row r="22" spans="1:7" ht="15.75" x14ac:dyDescent="0.25">
      <c r="A22" s="8" t="s">
        <v>24</v>
      </c>
      <c r="B22" s="9" t="s">
        <v>91</v>
      </c>
      <c r="C22" s="12">
        <v>100</v>
      </c>
      <c r="D22" s="12">
        <v>100</v>
      </c>
      <c r="E22" s="12">
        <v>100</v>
      </c>
      <c r="F22" s="67">
        <v>37.799999999999997</v>
      </c>
      <c r="G22" s="12">
        <v>30</v>
      </c>
    </row>
    <row r="23" spans="1:7" ht="33.75" customHeight="1" x14ac:dyDescent="0.25">
      <c r="A23" s="8" t="s">
        <v>26</v>
      </c>
      <c r="B23" s="9" t="s">
        <v>93</v>
      </c>
      <c r="C23" s="11">
        <v>100</v>
      </c>
      <c r="D23" s="11">
        <v>100</v>
      </c>
      <c r="E23" s="11">
        <v>100</v>
      </c>
      <c r="F23" s="11" t="s">
        <v>148</v>
      </c>
      <c r="G23" s="44">
        <v>100</v>
      </c>
    </row>
    <row r="24" spans="1:7" ht="15.75" x14ac:dyDescent="0.25">
      <c r="A24" s="8" t="s">
        <v>29</v>
      </c>
      <c r="B24" s="9" t="s">
        <v>91</v>
      </c>
      <c r="C24" s="12">
        <v>100</v>
      </c>
      <c r="D24" s="12">
        <v>100</v>
      </c>
      <c r="E24" s="12">
        <v>100</v>
      </c>
      <c r="F24" s="12" t="s">
        <v>147</v>
      </c>
      <c r="G24" s="12" t="s">
        <v>147</v>
      </c>
    </row>
    <row r="25" spans="1:7" ht="15.75" x14ac:dyDescent="0.25">
      <c r="A25" s="8" t="s">
        <v>33</v>
      </c>
      <c r="B25" s="9" t="s">
        <v>93</v>
      </c>
      <c r="C25" s="12">
        <v>100</v>
      </c>
      <c r="D25" s="12">
        <v>100</v>
      </c>
      <c r="E25" s="12">
        <v>100</v>
      </c>
      <c r="F25" s="12">
        <v>37.299999999999997</v>
      </c>
      <c r="G25" s="12">
        <v>88.3</v>
      </c>
    </row>
    <row r="26" spans="1:7" ht="15.75" x14ac:dyDescent="0.25">
      <c r="A26" s="8" t="s">
        <v>38</v>
      </c>
      <c r="B26" s="9" t="s">
        <v>93</v>
      </c>
      <c r="C26" s="24">
        <v>100</v>
      </c>
      <c r="D26" s="24">
        <v>100</v>
      </c>
      <c r="E26" s="24">
        <v>100</v>
      </c>
      <c r="F26" s="24">
        <v>16</v>
      </c>
      <c r="G26" s="22">
        <v>60.5</v>
      </c>
    </row>
    <row r="27" spans="1:7" ht="15.75" x14ac:dyDescent="0.25">
      <c r="A27" s="8" t="s">
        <v>39</v>
      </c>
      <c r="B27" s="9" t="s">
        <v>91</v>
      </c>
      <c r="C27" s="12">
        <v>100</v>
      </c>
      <c r="D27" s="12">
        <v>92</v>
      </c>
      <c r="E27" s="12">
        <v>100</v>
      </c>
      <c r="F27" s="12">
        <v>43.7</v>
      </c>
      <c r="G27" s="47">
        <v>76.400000000000006</v>
      </c>
    </row>
    <row r="28" spans="1:7" ht="15.75" x14ac:dyDescent="0.25">
      <c r="A28" s="8" t="s">
        <v>41</v>
      </c>
      <c r="B28" s="9" t="s">
        <v>90</v>
      </c>
      <c r="C28" s="11">
        <v>100</v>
      </c>
      <c r="D28" s="11">
        <v>100</v>
      </c>
      <c r="E28" s="11">
        <v>100</v>
      </c>
      <c r="F28" s="42">
        <v>18.399999999999999</v>
      </c>
      <c r="G28" s="42">
        <v>67</v>
      </c>
    </row>
    <row r="29" spans="1:7" ht="15.75" x14ac:dyDescent="0.25">
      <c r="A29" s="8" t="s">
        <v>45</v>
      </c>
      <c r="B29" s="9" t="s">
        <v>93</v>
      </c>
      <c r="C29" s="12">
        <v>100</v>
      </c>
      <c r="D29" s="12">
        <v>100</v>
      </c>
      <c r="E29" s="12">
        <v>100</v>
      </c>
      <c r="F29" s="12" t="s">
        <v>147</v>
      </c>
      <c r="G29" s="22">
        <v>52</v>
      </c>
    </row>
    <row r="30" spans="1:7" ht="30" x14ac:dyDescent="0.25">
      <c r="A30" s="8" t="s">
        <v>47</v>
      </c>
      <c r="B30" s="9" t="s">
        <v>91</v>
      </c>
      <c r="C30" s="12">
        <v>100</v>
      </c>
      <c r="D30" s="12">
        <v>85</v>
      </c>
      <c r="E30" s="12">
        <v>100</v>
      </c>
      <c r="F30" s="12">
        <f>19+13+21/3</f>
        <v>39</v>
      </c>
      <c r="G30" s="22">
        <v>50</v>
      </c>
    </row>
    <row r="31" spans="1:7" ht="15.75" x14ac:dyDescent="0.25">
      <c r="A31" s="8" t="s">
        <v>49</v>
      </c>
      <c r="B31" s="9" t="s">
        <v>91</v>
      </c>
      <c r="C31" s="12">
        <v>100</v>
      </c>
      <c r="D31" s="12">
        <v>100</v>
      </c>
      <c r="E31" s="12">
        <v>100</v>
      </c>
      <c r="F31" s="12">
        <v>21.5</v>
      </c>
      <c r="G31" s="22">
        <v>61.5</v>
      </c>
    </row>
    <row r="32" spans="1:7" ht="15.75" x14ac:dyDescent="0.25">
      <c r="A32" s="8" t="s">
        <v>50</v>
      </c>
      <c r="B32" s="9" t="s">
        <v>89</v>
      </c>
      <c r="C32" s="12">
        <v>99.6</v>
      </c>
      <c r="D32" s="12">
        <v>99.8</v>
      </c>
      <c r="E32" s="12">
        <v>100</v>
      </c>
      <c r="F32" s="12">
        <v>44</v>
      </c>
      <c r="G32" s="22">
        <v>50</v>
      </c>
    </row>
    <row r="33" spans="1:7" ht="15.75" x14ac:dyDescent="0.25">
      <c r="A33" s="8" t="s">
        <v>51</v>
      </c>
      <c r="B33" s="9" t="s">
        <v>89</v>
      </c>
      <c r="C33" s="11">
        <v>100</v>
      </c>
      <c r="D33" s="11">
        <v>100</v>
      </c>
      <c r="E33" s="44">
        <v>100</v>
      </c>
      <c r="F33" s="39">
        <v>37</v>
      </c>
      <c r="G33" s="39">
        <v>43</v>
      </c>
    </row>
    <row r="34" spans="1:7" ht="15.75" x14ac:dyDescent="0.25">
      <c r="A34" s="8" t="s">
        <v>52</v>
      </c>
      <c r="B34" s="9" t="s">
        <v>92</v>
      </c>
      <c r="C34" s="38">
        <v>100</v>
      </c>
      <c r="D34" s="38">
        <v>100</v>
      </c>
      <c r="E34" s="38">
        <v>100</v>
      </c>
      <c r="F34" s="44">
        <v>46.48</v>
      </c>
      <c r="G34" s="44">
        <v>94.44</v>
      </c>
    </row>
    <row r="35" spans="1:7" ht="15.75" x14ac:dyDescent="0.25">
      <c r="A35" s="8" t="s">
        <v>54</v>
      </c>
      <c r="B35" s="9" t="s">
        <v>92</v>
      </c>
      <c r="C35" s="11">
        <v>100</v>
      </c>
      <c r="D35" s="11">
        <v>100</v>
      </c>
      <c r="E35" s="12">
        <v>100</v>
      </c>
      <c r="F35" s="48">
        <v>56.2</v>
      </c>
      <c r="G35" s="12">
        <v>80.3</v>
      </c>
    </row>
    <row r="36" spans="1:7" ht="15.75" x14ac:dyDescent="0.25">
      <c r="A36" s="8" t="s">
        <v>58</v>
      </c>
      <c r="B36" s="9" t="s">
        <v>88</v>
      </c>
      <c r="C36" s="23">
        <v>100</v>
      </c>
      <c r="D36" s="23">
        <v>100</v>
      </c>
      <c r="E36" s="23">
        <v>100</v>
      </c>
      <c r="F36" s="23">
        <v>31.2</v>
      </c>
      <c r="G36" s="58">
        <v>37.5</v>
      </c>
    </row>
    <row r="37" spans="1:7" ht="15.75" x14ac:dyDescent="0.25">
      <c r="A37" s="8" t="s">
        <v>59</v>
      </c>
      <c r="B37" s="9" t="s">
        <v>93</v>
      </c>
      <c r="C37" s="24">
        <v>100</v>
      </c>
      <c r="D37" s="24">
        <v>100</v>
      </c>
      <c r="E37" s="24">
        <v>100</v>
      </c>
      <c r="F37" s="12" t="s">
        <v>145</v>
      </c>
      <c r="G37" s="12" t="s">
        <v>145</v>
      </c>
    </row>
    <row r="38" spans="1:7" ht="15.75" x14ac:dyDescent="0.25">
      <c r="A38" s="8" t="s">
        <v>61</v>
      </c>
      <c r="B38" s="9" t="s">
        <v>91</v>
      </c>
      <c r="C38" s="24" t="s">
        <v>145</v>
      </c>
      <c r="D38" s="24">
        <v>99</v>
      </c>
      <c r="E38" s="12">
        <v>100</v>
      </c>
      <c r="F38" s="39">
        <v>29.6</v>
      </c>
      <c r="G38" s="39">
        <v>33.5</v>
      </c>
    </row>
    <row r="39" spans="1:7" ht="15.75" x14ac:dyDescent="0.25">
      <c r="A39" s="8" t="s">
        <v>63</v>
      </c>
      <c r="B39" s="9" t="s">
        <v>90</v>
      </c>
      <c r="C39" s="12">
        <v>100</v>
      </c>
      <c r="D39" s="12">
        <v>96</v>
      </c>
      <c r="E39" s="12">
        <v>100</v>
      </c>
      <c r="F39" s="12" t="s">
        <v>148</v>
      </c>
      <c r="G39" s="12" t="s">
        <v>148</v>
      </c>
    </row>
    <row r="40" spans="1:7" ht="15.75" x14ac:dyDescent="0.25">
      <c r="A40" s="8" t="s">
        <v>64</v>
      </c>
      <c r="B40" s="9" t="s">
        <v>96</v>
      </c>
      <c r="C40" s="12">
        <v>100</v>
      </c>
      <c r="D40" s="12">
        <v>98.5</v>
      </c>
      <c r="E40" s="12">
        <v>100</v>
      </c>
      <c r="F40" s="24">
        <v>43.3</v>
      </c>
      <c r="G40" s="24">
        <v>50</v>
      </c>
    </row>
    <row r="41" spans="1:7" ht="15.75" x14ac:dyDescent="0.25">
      <c r="A41" s="8" t="s">
        <v>65</v>
      </c>
      <c r="B41" s="9" t="s">
        <v>88</v>
      </c>
      <c r="C41" s="12">
        <v>100</v>
      </c>
      <c r="D41" s="12">
        <v>100</v>
      </c>
      <c r="E41" s="12">
        <v>100</v>
      </c>
      <c r="F41" s="12">
        <v>55.3</v>
      </c>
      <c r="G41" s="12">
        <v>100</v>
      </c>
    </row>
    <row r="42" spans="1:7" ht="30" x14ac:dyDescent="0.25">
      <c r="A42" s="8" t="s">
        <v>66</v>
      </c>
      <c r="B42" s="9" t="s">
        <v>94</v>
      </c>
      <c r="C42" s="24">
        <v>100</v>
      </c>
      <c r="D42" s="24">
        <v>100</v>
      </c>
      <c r="E42" s="24">
        <v>100</v>
      </c>
      <c r="F42" s="12">
        <v>35.950000000000003</v>
      </c>
      <c r="G42" s="12">
        <v>76.16</v>
      </c>
    </row>
    <row r="43" spans="1:7" ht="15.75" x14ac:dyDescent="0.25">
      <c r="A43" s="8" t="s">
        <v>67</v>
      </c>
      <c r="B43" s="9" t="s">
        <v>93</v>
      </c>
      <c r="C43" s="46">
        <v>100</v>
      </c>
      <c r="D43" s="12">
        <v>100</v>
      </c>
      <c r="E43" s="12">
        <v>100</v>
      </c>
      <c r="F43" s="48">
        <v>8.6999999999999993</v>
      </c>
      <c r="G43" s="12" t="s">
        <v>148</v>
      </c>
    </row>
    <row r="44" spans="1:7" ht="15.75" x14ac:dyDescent="0.25">
      <c r="A44" s="8" t="s">
        <v>72</v>
      </c>
      <c r="B44" s="9" t="s">
        <v>89</v>
      </c>
      <c r="C44" s="12">
        <v>100</v>
      </c>
      <c r="D44" s="12">
        <v>100</v>
      </c>
      <c r="E44" s="12">
        <v>100</v>
      </c>
      <c r="F44" s="12">
        <v>30</v>
      </c>
      <c r="G44" s="22">
        <v>75</v>
      </c>
    </row>
    <row r="45" spans="1:7" ht="15.75" x14ac:dyDescent="0.25">
      <c r="A45" s="8" t="s">
        <v>74</v>
      </c>
      <c r="B45" s="9" t="s">
        <v>89</v>
      </c>
      <c r="C45" s="12">
        <v>100</v>
      </c>
      <c r="D45" s="12">
        <v>100</v>
      </c>
      <c r="E45" s="12">
        <v>100</v>
      </c>
      <c r="F45" s="23" t="s">
        <v>145</v>
      </c>
      <c r="G45" s="12" t="s">
        <v>145</v>
      </c>
    </row>
    <row r="46" spans="1:7" ht="15.75" x14ac:dyDescent="0.25">
      <c r="A46" s="8" t="s">
        <v>76</v>
      </c>
      <c r="B46" s="9" t="s">
        <v>92</v>
      </c>
      <c r="C46" s="12">
        <v>100</v>
      </c>
      <c r="D46" s="12">
        <v>100</v>
      </c>
      <c r="E46" s="12">
        <v>100</v>
      </c>
      <c r="F46" s="12">
        <v>54.5</v>
      </c>
      <c r="G46" s="12">
        <v>66.7</v>
      </c>
    </row>
    <row r="47" spans="1:7" ht="30" x14ac:dyDescent="0.25">
      <c r="A47" s="8" t="s">
        <v>80</v>
      </c>
      <c r="B47" s="9" t="s">
        <v>96</v>
      </c>
      <c r="C47" s="24">
        <v>99</v>
      </c>
      <c r="D47" s="24">
        <v>89</v>
      </c>
      <c r="E47" s="24">
        <v>100</v>
      </c>
      <c r="F47" s="25">
        <v>15.299999999999999</v>
      </c>
      <c r="G47" s="39" t="s">
        <v>148</v>
      </c>
    </row>
    <row r="48" spans="1:7" ht="30" x14ac:dyDescent="0.25">
      <c r="A48" s="8" t="s">
        <v>84</v>
      </c>
      <c r="B48" s="9" t="s">
        <v>90</v>
      </c>
      <c r="C48" s="12">
        <v>100</v>
      </c>
      <c r="D48" s="11">
        <v>100</v>
      </c>
      <c r="E48" s="12">
        <v>100</v>
      </c>
      <c r="F48" s="12" t="s">
        <v>148</v>
      </c>
      <c r="G48" s="12" t="s">
        <v>148</v>
      </c>
    </row>
    <row r="49" spans="1:7" ht="15.75" x14ac:dyDescent="0.25">
      <c r="A49" s="8" t="s">
        <v>85</v>
      </c>
      <c r="B49" s="9" t="s">
        <v>90</v>
      </c>
      <c r="C49" s="12">
        <v>100</v>
      </c>
      <c r="D49" s="12">
        <v>100</v>
      </c>
      <c r="E49" s="12">
        <v>100</v>
      </c>
      <c r="F49" s="55">
        <v>37.6</v>
      </c>
      <c r="G49" s="55">
        <v>42.6</v>
      </c>
    </row>
    <row r="50" spans="1:7" ht="30" x14ac:dyDescent="0.25">
      <c r="A50" s="8" t="s">
        <v>28</v>
      </c>
      <c r="B50" s="9" t="s">
        <v>94</v>
      </c>
      <c r="C50" s="12">
        <v>99.9</v>
      </c>
      <c r="D50" s="12">
        <v>99.9</v>
      </c>
      <c r="E50" s="12">
        <v>99.9</v>
      </c>
      <c r="F50" s="12">
        <v>55.3</v>
      </c>
      <c r="G50" s="22">
        <v>52</v>
      </c>
    </row>
    <row r="51" spans="1:7" ht="15.75" x14ac:dyDescent="0.25">
      <c r="A51" s="8" t="s">
        <v>48</v>
      </c>
      <c r="B51" s="9" t="s">
        <v>92</v>
      </c>
      <c r="C51" s="48">
        <v>99.9</v>
      </c>
      <c r="D51" s="12">
        <v>99.9</v>
      </c>
      <c r="E51" s="12">
        <v>99.9</v>
      </c>
      <c r="F51" s="12">
        <v>55</v>
      </c>
      <c r="G51" s="12">
        <v>71</v>
      </c>
    </row>
    <row r="52" spans="1:7" ht="15.75" x14ac:dyDescent="0.25">
      <c r="A52" s="8" t="s">
        <v>55</v>
      </c>
      <c r="B52" s="9" t="s">
        <v>92</v>
      </c>
      <c r="C52" s="7">
        <v>99.9</v>
      </c>
      <c r="D52" s="7">
        <v>99.2</v>
      </c>
      <c r="E52" s="7">
        <v>99.9</v>
      </c>
      <c r="F52" s="69">
        <v>17.233333333333334</v>
      </c>
      <c r="G52" s="69">
        <v>63.7</v>
      </c>
    </row>
    <row r="53" spans="1:7" ht="15.75" x14ac:dyDescent="0.25">
      <c r="A53" s="8" t="s">
        <v>57</v>
      </c>
      <c r="B53" s="9" t="s">
        <v>91</v>
      </c>
      <c r="C53" s="45">
        <v>99</v>
      </c>
      <c r="D53" s="45">
        <v>99</v>
      </c>
      <c r="E53" s="45">
        <v>99.9</v>
      </c>
      <c r="F53" s="71">
        <v>43.3</v>
      </c>
      <c r="G53" s="12" t="s">
        <v>145</v>
      </c>
    </row>
    <row r="54" spans="1:7" ht="15.75" x14ac:dyDescent="0.25">
      <c r="A54" s="8" t="s">
        <v>62</v>
      </c>
      <c r="B54" s="9" t="s">
        <v>92</v>
      </c>
      <c r="C54" s="39">
        <v>99.9</v>
      </c>
      <c r="D54" s="39">
        <v>99.5</v>
      </c>
      <c r="E54" s="12">
        <v>99.9</v>
      </c>
      <c r="F54" s="12">
        <v>17.3</v>
      </c>
      <c r="G54" s="12">
        <v>36.4</v>
      </c>
    </row>
    <row r="55" spans="1:7" ht="15.75" x14ac:dyDescent="0.25">
      <c r="A55" s="8" t="s">
        <v>22</v>
      </c>
      <c r="B55" s="9" t="s">
        <v>89</v>
      </c>
      <c r="C55" s="12">
        <v>100</v>
      </c>
      <c r="D55" s="12">
        <v>99.8</v>
      </c>
      <c r="E55" s="12">
        <v>99.8</v>
      </c>
      <c r="F55" s="12" t="s">
        <v>148</v>
      </c>
      <c r="G55" s="12" t="s">
        <v>148</v>
      </c>
    </row>
    <row r="56" spans="1:7" ht="15.75" x14ac:dyDescent="0.25">
      <c r="A56" s="8" t="s">
        <v>81</v>
      </c>
      <c r="B56" s="9" t="s">
        <v>96</v>
      </c>
      <c r="C56" s="12">
        <v>99.8</v>
      </c>
      <c r="D56" s="12">
        <v>99.8</v>
      </c>
      <c r="E56" s="12">
        <v>99.8</v>
      </c>
      <c r="F56" s="49">
        <v>28.9</v>
      </c>
      <c r="G56" s="24">
        <v>29.6</v>
      </c>
    </row>
    <row r="57" spans="1:7" ht="15.75" x14ac:dyDescent="0.25">
      <c r="A57" s="8" t="s">
        <v>46</v>
      </c>
      <c r="B57" s="9" t="s">
        <v>91</v>
      </c>
      <c r="C57" s="42">
        <v>99.97</v>
      </c>
      <c r="D57" s="42">
        <v>99.97</v>
      </c>
      <c r="E57" s="42">
        <v>99.75</v>
      </c>
      <c r="F57" s="43">
        <f>(52.8+53.3+54.4)/3</f>
        <v>53.5</v>
      </c>
      <c r="G57" s="11">
        <v>100</v>
      </c>
    </row>
    <row r="58" spans="1:7" ht="15.75" x14ac:dyDescent="0.25">
      <c r="A58" s="8" t="s">
        <v>77</v>
      </c>
      <c r="B58" s="9" t="s">
        <v>92</v>
      </c>
      <c r="C58" s="24">
        <v>99.5</v>
      </c>
      <c r="D58" s="12">
        <v>99.6</v>
      </c>
      <c r="E58" s="12">
        <v>99.6</v>
      </c>
      <c r="F58" s="24">
        <v>7.3</v>
      </c>
      <c r="G58" s="24">
        <v>42</v>
      </c>
    </row>
    <row r="59" spans="1:7" ht="15.75" x14ac:dyDescent="0.25">
      <c r="A59" s="8" t="s">
        <v>73</v>
      </c>
      <c r="B59" s="9" t="s">
        <v>93</v>
      </c>
      <c r="C59" s="57">
        <v>95</v>
      </c>
      <c r="D59" s="57">
        <v>95</v>
      </c>
      <c r="E59" s="57">
        <v>99.4</v>
      </c>
      <c r="F59" s="23">
        <v>29</v>
      </c>
      <c r="G59" s="23">
        <v>37</v>
      </c>
    </row>
    <row r="60" spans="1:7" ht="15.75" x14ac:dyDescent="0.25">
      <c r="A60" s="8" t="s">
        <v>34</v>
      </c>
      <c r="B60" s="9" t="s">
        <v>88</v>
      </c>
      <c r="C60" s="12">
        <v>83</v>
      </c>
      <c r="D60" s="12">
        <v>83</v>
      </c>
      <c r="E60" s="12">
        <v>99.3</v>
      </c>
      <c r="F60" s="12">
        <v>87.1</v>
      </c>
      <c r="G60" s="22">
        <v>91.79</v>
      </c>
    </row>
    <row r="61" spans="1:7" ht="15.75" x14ac:dyDescent="0.25">
      <c r="A61" s="8" t="s">
        <v>20</v>
      </c>
      <c r="B61" s="9" t="s">
        <v>93</v>
      </c>
      <c r="C61" s="48">
        <v>98.95</v>
      </c>
      <c r="D61" s="48">
        <v>99</v>
      </c>
      <c r="E61" s="48">
        <v>99</v>
      </c>
      <c r="F61" s="48">
        <v>34</v>
      </c>
      <c r="G61" s="48">
        <v>54.3</v>
      </c>
    </row>
    <row r="62" spans="1:7" ht="15.75" x14ac:dyDescent="0.25">
      <c r="A62" s="8" t="s">
        <v>31</v>
      </c>
      <c r="B62" s="9" t="s">
        <v>92</v>
      </c>
      <c r="C62" s="12">
        <v>99</v>
      </c>
      <c r="D62" s="12">
        <v>70</v>
      </c>
      <c r="E62" s="12">
        <v>99</v>
      </c>
      <c r="F62" s="48">
        <v>30.5</v>
      </c>
      <c r="G62" s="48">
        <v>39.700000000000003</v>
      </c>
    </row>
    <row r="63" spans="1:7" ht="15.75" x14ac:dyDescent="0.25">
      <c r="A63" s="8" t="s">
        <v>40</v>
      </c>
      <c r="B63" s="9" t="s">
        <v>93</v>
      </c>
      <c r="C63" s="12">
        <v>99</v>
      </c>
      <c r="D63" s="12">
        <v>99</v>
      </c>
      <c r="E63" s="12">
        <v>99</v>
      </c>
      <c r="F63" s="12" t="s">
        <v>148</v>
      </c>
      <c r="G63" s="12">
        <v>37</v>
      </c>
    </row>
    <row r="64" spans="1:7" ht="15.75" x14ac:dyDescent="0.25">
      <c r="A64" s="8" t="s">
        <v>43</v>
      </c>
      <c r="B64" s="9" t="s">
        <v>92</v>
      </c>
      <c r="C64" s="48">
        <v>98.6</v>
      </c>
      <c r="D64" s="48">
        <v>75</v>
      </c>
      <c r="E64" s="48">
        <v>99</v>
      </c>
      <c r="F64" s="48">
        <v>33.4</v>
      </c>
      <c r="G64" s="48">
        <v>33.4</v>
      </c>
    </row>
    <row r="65" spans="1:7" ht="15.75" x14ac:dyDescent="0.25">
      <c r="A65" s="8" t="s">
        <v>87</v>
      </c>
      <c r="B65" s="9" t="s">
        <v>93</v>
      </c>
      <c r="C65" s="12">
        <v>99</v>
      </c>
      <c r="D65" s="12">
        <v>99</v>
      </c>
      <c r="E65" s="12">
        <v>99</v>
      </c>
      <c r="F65" s="12">
        <v>56.4</v>
      </c>
      <c r="G65" s="12">
        <v>88.9</v>
      </c>
    </row>
    <row r="66" spans="1:7" ht="15.75" x14ac:dyDescent="0.25">
      <c r="A66" s="8" t="s">
        <v>75</v>
      </c>
      <c r="B66" s="9" t="s">
        <v>96</v>
      </c>
      <c r="C66" s="48">
        <v>98.8</v>
      </c>
      <c r="D66" s="48">
        <v>98.9</v>
      </c>
      <c r="E66" s="48">
        <v>98.9</v>
      </c>
      <c r="F66" s="48">
        <v>60.3</v>
      </c>
      <c r="G66" s="22">
        <v>10</v>
      </c>
    </row>
    <row r="67" spans="1:7" ht="24.75" customHeight="1" x14ac:dyDescent="0.25">
      <c r="A67" s="8" t="s">
        <v>42</v>
      </c>
      <c r="B67" s="9" t="s">
        <v>92</v>
      </c>
      <c r="C67" s="12">
        <v>98.8</v>
      </c>
      <c r="D67" s="12">
        <v>98.8</v>
      </c>
      <c r="E67" s="12">
        <v>98.8</v>
      </c>
      <c r="F67" s="12">
        <v>80</v>
      </c>
      <c r="G67" s="12">
        <v>85</v>
      </c>
    </row>
    <row r="68" spans="1:7" ht="15.75" x14ac:dyDescent="0.25">
      <c r="A68" s="8" t="s">
        <v>30</v>
      </c>
      <c r="B68" s="9" t="s">
        <v>89</v>
      </c>
      <c r="C68" s="12">
        <v>98.3</v>
      </c>
      <c r="D68" s="12">
        <v>98.5</v>
      </c>
      <c r="E68" s="12">
        <v>98.5</v>
      </c>
      <c r="F68" s="12">
        <v>72.3</v>
      </c>
      <c r="G68" s="22">
        <v>88.2</v>
      </c>
    </row>
    <row r="69" spans="1:7" ht="30" x14ac:dyDescent="0.25">
      <c r="A69" s="8" t="s">
        <v>9</v>
      </c>
      <c r="B69" s="9" t="s">
        <v>92</v>
      </c>
      <c r="C69" s="40">
        <v>98.2</v>
      </c>
      <c r="D69" s="11">
        <v>98.21</v>
      </c>
      <c r="E69" s="11">
        <v>98.21</v>
      </c>
      <c r="F69" s="23">
        <v>57.7</v>
      </c>
      <c r="G69" s="23">
        <v>59.7</v>
      </c>
    </row>
    <row r="70" spans="1:7" ht="15.75" x14ac:dyDescent="0.25">
      <c r="A70" s="8" t="s">
        <v>13</v>
      </c>
      <c r="B70" s="9" t="s">
        <v>93</v>
      </c>
      <c r="C70" s="48">
        <v>80</v>
      </c>
      <c r="D70" s="11">
        <v>82</v>
      </c>
      <c r="E70" s="11">
        <v>98</v>
      </c>
      <c r="F70" s="11" t="s">
        <v>147</v>
      </c>
      <c r="G70" s="11">
        <v>57.1</v>
      </c>
    </row>
    <row r="71" spans="1:7" ht="15.75" x14ac:dyDescent="0.25">
      <c r="A71" s="8" t="s">
        <v>70</v>
      </c>
      <c r="B71" s="9" t="s">
        <v>92</v>
      </c>
      <c r="C71" s="12">
        <v>97.9</v>
      </c>
      <c r="D71" s="12">
        <v>98</v>
      </c>
      <c r="E71" s="12">
        <v>98</v>
      </c>
      <c r="F71" s="12">
        <v>88.9</v>
      </c>
      <c r="G71" s="12">
        <v>80</v>
      </c>
    </row>
    <row r="72" spans="1:7" ht="15.75" x14ac:dyDescent="0.25">
      <c r="A72" s="8" t="s">
        <v>56</v>
      </c>
      <c r="B72" s="9" t="s">
        <v>90</v>
      </c>
      <c r="C72" s="48">
        <v>96</v>
      </c>
      <c r="D72" s="48">
        <v>96</v>
      </c>
      <c r="E72" s="22">
        <v>96</v>
      </c>
      <c r="F72" s="70">
        <v>39.799999999999997</v>
      </c>
      <c r="G72" s="12">
        <v>68.400000000000006</v>
      </c>
    </row>
    <row r="73" spans="1:7" ht="30" x14ac:dyDescent="0.25">
      <c r="A73" s="8" t="s">
        <v>86</v>
      </c>
      <c r="B73" s="9" t="s">
        <v>96</v>
      </c>
      <c r="C73" s="12">
        <v>91.8</v>
      </c>
      <c r="D73" s="12">
        <v>75</v>
      </c>
      <c r="E73" s="12">
        <v>94.7</v>
      </c>
      <c r="F73" s="67">
        <v>32.333333333333336</v>
      </c>
      <c r="G73" s="22" t="s">
        <v>147</v>
      </c>
    </row>
    <row r="74" spans="1:7" ht="15.75" x14ac:dyDescent="0.25">
      <c r="A74" s="8" t="s">
        <v>6</v>
      </c>
      <c r="B74" s="9" t="s">
        <v>90</v>
      </c>
      <c r="C74" s="12">
        <v>0</v>
      </c>
      <c r="D74" s="12">
        <v>93</v>
      </c>
      <c r="E74" s="12">
        <v>93</v>
      </c>
      <c r="F74" s="12">
        <v>22.2</v>
      </c>
      <c r="G74" s="22">
        <v>31.3</v>
      </c>
    </row>
    <row r="75" spans="1:7" ht="15.75" x14ac:dyDescent="0.25">
      <c r="A75" s="8" t="s">
        <v>14</v>
      </c>
      <c r="B75" s="9" t="s">
        <v>88</v>
      </c>
      <c r="C75" s="12">
        <v>82</v>
      </c>
      <c r="D75" s="12">
        <v>83</v>
      </c>
      <c r="E75" s="12">
        <v>92.6</v>
      </c>
      <c r="F75" s="12">
        <v>43.7</v>
      </c>
      <c r="G75" s="22">
        <v>46.1</v>
      </c>
    </row>
    <row r="76" spans="1:7" ht="15.75" x14ac:dyDescent="0.25">
      <c r="A76" s="8" t="s">
        <v>69</v>
      </c>
      <c r="B76" s="9" t="s">
        <v>93</v>
      </c>
      <c r="C76" s="12">
        <v>90</v>
      </c>
      <c r="D76" s="12">
        <v>90.1</v>
      </c>
      <c r="E76" s="12">
        <v>90.1</v>
      </c>
      <c r="F76" s="72">
        <v>40.799999999999997</v>
      </c>
      <c r="G76" s="72">
        <v>59.2</v>
      </c>
    </row>
    <row r="77" spans="1:7" ht="15.75" x14ac:dyDescent="0.25">
      <c r="A77" s="8" t="s">
        <v>15</v>
      </c>
      <c r="B77" s="9" t="s">
        <v>91</v>
      </c>
      <c r="C77" s="12">
        <v>50</v>
      </c>
      <c r="D77" s="12">
        <v>65</v>
      </c>
      <c r="E77" s="12">
        <v>90</v>
      </c>
      <c r="F77" s="65" t="s">
        <v>147</v>
      </c>
      <c r="G77" s="12">
        <v>76.12</v>
      </c>
    </row>
    <row r="78" spans="1:7" ht="15.75" x14ac:dyDescent="0.25">
      <c r="A78" s="8" t="s">
        <v>82</v>
      </c>
      <c r="B78" s="9" t="s">
        <v>94</v>
      </c>
      <c r="C78" s="12">
        <v>90.5</v>
      </c>
      <c r="D78" s="12">
        <v>90</v>
      </c>
      <c r="E78" s="12">
        <v>90</v>
      </c>
      <c r="F78" s="12" t="s">
        <v>148</v>
      </c>
      <c r="G78" s="12" t="s">
        <v>148</v>
      </c>
    </row>
    <row r="79" spans="1:7" ht="15.75" x14ac:dyDescent="0.25">
      <c r="A79" s="8" t="s">
        <v>37</v>
      </c>
      <c r="B79" s="9" t="s">
        <v>96</v>
      </c>
      <c r="C79" s="11">
        <v>90.1</v>
      </c>
      <c r="D79" s="11">
        <v>90.5</v>
      </c>
      <c r="E79" s="11">
        <v>88.1</v>
      </c>
      <c r="F79" s="48">
        <v>28.1</v>
      </c>
      <c r="G79" s="48">
        <v>39.200000000000003</v>
      </c>
    </row>
    <row r="80" spans="1:7" ht="15.75" x14ac:dyDescent="0.25">
      <c r="A80" s="8" t="s">
        <v>60</v>
      </c>
      <c r="B80" s="9" t="s">
        <v>92</v>
      </c>
      <c r="C80" s="85">
        <v>88.8</v>
      </c>
      <c r="D80" s="85">
        <v>88.8</v>
      </c>
      <c r="E80" s="85">
        <v>87.8</v>
      </c>
      <c r="F80" s="68">
        <v>48</v>
      </c>
      <c r="G80" s="22">
        <v>33.700000000000003</v>
      </c>
    </row>
    <row r="81" spans="1:7" ht="15.75" x14ac:dyDescent="0.25">
      <c r="A81" s="8" t="s">
        <v>44</v>
      </c>
      <c r="B81" s="9" t="s">
        <v>93</v>
      </c>
      <c r="C81" s="12">
        <v>84.7</v>
      </c>
      <c r="D81" s="12">
        <v>84.9</v>
      </c>
      <c r="E81" s="12">
        <v>85.7</v>
      </c>
      <c r="F81" s="102">
        <v>36</v>
      </c>
      <c r="G81" s="103">
        <v>77</v>
      </c>
    </row>
    <row r="82" spans="1:7" ht="15.75" x14ac:dyDescent="0.25">
      <c r="A82" s="8" t="s">
        <v>36</v>
      </c>
      <c r="B82" s="9" t="s">
        <v>95</v>
      </c>
      <c r="C82" s="48">
        <v>94.17</v>
      </c>
      <c r="D82" s="48">
        <v>91.85</v>
      </c>
      <c r="E82" s="48">
        <v>84.12</v>
      </c>
      <c r="F82" s="48">
        <v>91.3</v>
      </c>
      <c r="G82" s="48">
        <v>67.7</v>
      </c>
    </row>
    <row r="83" spans="1:7" ht="15.75" x14ac:dyDescent="0.25">
      <c r="A83" s="8" t="s">
        <v>78</v>
      </c>
      <c r="B83" s="9" t="s">
        <v>90</v>
      </c>
      <c r="C83" s="73">
        <v>88</v>
      </c>
      <c r="D83" s="73">
        <v>88.1</v>
      </c>
      <c r="E83" s="73">
        <v>81.099999999999994</v>
      </c>
      <c r="F83" s="23">
        <v>21</v>
      </c>
      <c r="G83" s="58">
        <v>100</v>
      </c>
    </row>
    <row r="84" spans="1:7" ht="15.75" x14ac:dyDescent="0.25">
      <c r="A84" s="8" t="s">
        <v>27</v>
      </c>
      <c r="B84" s="9" t="s">
        <v>90</v>
      </c>
      <c r="C84" s="12">
        <v>76</v>
      </c>
      <c r="D84" s="12">
        <v>78</v>
      </c>
      <c r="E84" s="12">
        <v>80</v>
      </c>
      <c r="F84" s="12">
        <v>16.5</v>
      </c>
      <c r="G84" s="22">
        <v>57.2</v>
      </c>
    </row>
    <row r="85" spans="1:7" ht="15.75" x14ac:dyDescent="0.25">
      <c r="A85" s="8" t="s">
        <v>53</v>
      </c>
      <c r="B85" s="9" t="s">
        <v>93</v>
      </c>
      <c r="C85" s="12">
        <v>80</v>
      </c>
      <c r="D85" s="12">
        <v>80</v>
      </c>
      <c r="E85" s="12">
        <v>80</v>
      </c>
      <c r="F85" s="12">
        <v>58.3</v>
      </c>
      <c r="G85" s="22">
        <v>76</v>
      </c>
    </row>
    <row r="86" spans="1:7" ht="15.75" x14ac:dyDescent="0.25">
      <c r="A86" s="8" t="s">
        <v>83</v>
      </c>
      <c r="B86" s="9" t="s">
        <v>92</v>
      </c>
      <c r="C86" s="12">
        <v>78</v>
      </c>
      <c r="D86" s="12">
        <v>79</v>
      </c>
      <c r="E86" s="12">
        <v>79</v>
      </c>
      <c r="F86" s="12">
        <v>42.4</v>
      </c>
      <c r="G86" s="12">
        <v>80</v>
      </c>
    </row>
    <row r="87" spans="1:7" ht="15.75" x14ac:dyDescent="0.25">
      <c r="A87" s="8" t="s">
        <v>21</v>
      </c>
      <c r="B87" s="9" t="s">
        <v>94</v>
      </c>
      <c r="C87" s="12">
        <v>14.7</v>
      </c>
      <c r="D87" s="12">
        <v>50</v>
      </c>
      <c r="E87" s="12">
        <v>14.7</v>
      </c>
      <c r="F87" s="12">
        <v>22.22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14" activePane="bottomLeft" state="frozen"/>
      <selection pane="bottomLeft" activeCell="L46" sqref="L46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2.5703125" style="59" customWidth="1"/>
    <col min="4" max="4" width="16.140625" style="59" customWidth="1"/>
    <col min="5" max="5" width="17" style="59" customWidth="1"/>
    <col min="6" max="6" width="21.5703125" style="59" customWidth="1"/>
    <col min="7" max="7" width="12.85546875" style="59" customWidth="1"/>
    <col min="8" max="16384" width="9.140625" style="59"/>
  </cols>
  <sheetData>
    <row r="1" spans="1:7" ht="58.5" customHeight="1" x14ac:dyDescent="0.25">
      <c r="A1" s="124" t="s">
        <v>100</v>
      </c>
      <c r="B1" s="124"/>
      <c r="C1" s="124"/>
      <c r="D1" s="124"/>
      <c r="E1" s="124"/>
      <c r="F1" s="124"/>
      <c r="G1" s="124"/>
    </row>
    <row r="2" spans="1:7" s="62" customFormat="1" ht="122.25" customHeight="1" x14ac:dyDescent="0.25">
      <c r="A2" s="9" t="s">
        <v>1</v>
      </c>
      <c r="B2" s="9" t="s">
        <v>2</v>
      </c>
      <c r="C2" s="8" t="s">
        <v>139</v>
      </c>
      <c r="D2" s="8" t="s">
        <v>140</v>
      </c>
      <c r="E2" s="8" t="s">
        <v>141</v>
      </c>
      <c r="F2" s="8" t="s">
        <v>142</v>
      </c>
      <c r="G2" s="8" t="s">
        <v>143</v>
      </c>
    </row>
    <row r="3" spans="1:7" ht="15.75" x14ac:dyDescent="0.25">
      <c r="A3" s="10" t="s">
        <v>4</v>
      </c>
      <c r="B3" s="12" t="s">
        <v>89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8" t="s">
        <v>11</v>
      </c>
      <c r="B4" s="12" t="s">
        <v>93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13</v>
      </c>
      <c r="B5" s="12" t="s">
        <v>93</v>
      </c>
      <c r="C5" s="23" t="s">
        <v>145</v>
      </c>
      <c r="D5" s="23" t="s">
        <v>145</v>
      </c>
      <c r="E5" s="23" t="s">
        <v>145</v>
      </c>
      <c r="F5" s="23" t="s">
        <v>145</v>
      </c>
      <c r="G5" s="23" t="s">
        <v>145</v>
      </c>
    </row>
    <row r="6" spans="1:7" ht="15.75" x14ac:dyDescent="0.25">
      <c r="A6" s="8" t="s">
        <v>14</v>
      </c>
      <c r="B6" s="12" t="s">
        <v>88</v>
      </c>
      <c r="C6" s="23" t="s">
        <v>145</v>
      </c>
      <c r="D6" s="23" t="s">
        <v>145</v>
      </c>
      <c r="E6" s="23" t="s">
        <v>145</v>
      </c>
      <c r="F6" s="23" t="s">
        <v>145</v>
      </c>
      <c r="G6" s="23" t="s">
        <v>145</v>
      </c>
    </row>
    <row r="7" spans="1:7" ht="15.75" x14ac:dyDescent="0.25">
      <c r="A7" s="8" t="s">
        <v>25</v>
      </c>
      <c r="B7" s="12" t="s">
        <v>88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8" t="s">
        <v>38</v>
      </c>
      <c r="B8" s="12" t="s">
        <v>93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8" t="s">
        <v>39</v>
      </c>
      <c r="B9" s="12" t="s">
        <v>91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8" t="s">
        <v>42</v>
      </c>
      <c r="B10" s="12" t="s">
        <v>92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30" x14ac:dyDescent="0.25">
      <c r="A11" s="8" t="s">
        <v>47</v>
      </c>
      <c r="B11" s="12" t="s">
        <v>91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8" t="s">
        <v>53</v>
      </c>
      <c r="B12" s="12" t="s">
        <v>93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15.75" x14ac:dyDescent="0.25">
      <c r="A13" s="8" t="s">
        <v>67</v>
      </c>
      <c r="B13" s="12" t="s">
        <v>93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8" t="s">
        <v>71</v>
      </c>
      <c r="B14" s="12" t="s">
        <v>93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8" t="s">
        <v>75</v>
      </c>
      <c r="B15" s="12" t="s">
        <v>96</v>
      </c>
      <c r="C15" s="48" t="s">
        <v>145</v>
      </c>
      <c r="D15" s="48" t="s">
        <v>145</v>
      </c>
      <c r="E15" s="48" t="s">
        <v>145</v>
      </c>
      <c r="F15" s="48">
        <v>73.3</v>
      </c>
      <c r="G15" s="22">
        <v>70</v>
      </c>
    </row>
    <row r="16" spans="1:7" ht="15.75" x14ac:dyDescent="0.25">
      <c r="A16" s="8" t="s">
        <v>36</v>
      </c>
      <c r="B16" s="12" t="s">
        <v>95</v>
      </c>
      <c r="C16" s="48">
        <v>97.4</v>
      </c>
      <c r="D16" s="48">
        <v>97.5</v>
      </c>
      <c r="E16" s="48" t="s">
        <v>148</v>
      </c>
      <c r="F16" s="48">
        <v>15.2</v>
      </c>
      <c r="G16" s="48">
        <v>58.1</v>
      </c>
    </row>
    <row r="17" spans="1:7" ht="15.75" x14ac:dyDescent="0.25">
      <c r="A17" s="8" t="s">
        <v>3</v>
      </c>
      <c r="B17" s="12" t="s">
        <v>88</v>
      </c>
      <c r="C17" s="12">
        <v>100</v>
      </c>
      <c r="D17" s="39">
        <v>100</v>
      </c>
      <c r="E17" s="39">
        <v>100</v>
      </c>
      <c r="F17" s="39">
        <v>42</v>
      </c>
      <c r="G17" s="39">
        <v>61</v>
      </c>
    </row>
    <row r="18" spans="1:7" ht="15.75" x14ac:dyDescent="0.25">
      <c r="A18" s="8" t="s">
        <v>5</v>
      </c>
      <c r="B18" s="12" t="s">
        <v>89</v>
      </c>
      <c r="C18" s="12">
        <v>100</v>
      </c>
      <c r="D18" s="12">
        <v>100</v>
      </c>
      <c r="E18" s="12">
        <v>100</v>
      </c>
      <c r="F18" s="12">
        <v>39.1</v>
      </c>
      <c r="G18" s="12">
        <v>46.3</v>
      </c>
    </row>
    <row r="19" spans="1:7" ht="15.75" x14ac:dyDescent="0.25">
      <c r="A19" s="8" t="s">
        <v>6</v>
      </c>
      <c r="B19" s="12" t="s">
        <v>90</v>
      </c>
      <c r="C19" s="12">
        <v>100</v>
      </c>
      <c r="D19" s="12">
        <v>100</v>
      </c>
      <c r="E19" s="12">
        <v>100</v>
      </c>
      <c r="F19" s="12">
        <v>25.3</v>
      </c>
      <c r="G19" s="22">
        <v>9</v>
      </c>
    </row>
    <row r="20" spans="1:7" ht="31.5" x14ac:dyDescent="0.25">
      <c r="A20" s="8" t="s">
        <v>12</v>
      </c>
      <c r="B20" s="12" t="s">
        <v>90</v>
      </c>
      <c r="C20" s="12">
        <v>100</v>
      </c>
      <c r="D20" s="12">
        <v>100</v>
      </c>
      <c r="E20" s="11">
        <v>100</v>
      </c>
      <c r="F20" s="12">
        <v>25.3</v>
      </c>
      <c r="G20" s="12" t="s">
        <v>146</v>
      </c>
    </row>
    <row r="21" spans="1:7" ht="15.75" x14ac:dyDescent="0.25">
      <c r="A21" s="8" t="s">
        <v>15</v>
      </c>
      <c r="B21" s="12" t="s">
        <v>91</v>
      </c>
      <c r="C21" s="12">
        <v>99.7</v>
      </c>
      <c r="D21" s="12">
        <v>99.8</v>
      </c>
      <c r="E21" s="12">
        <v>100</v>
      </c>
      <c r="F21" s="22">
        <v>32.729999999999997</v>
      </c>
      <c r="G21" s="12">
        <v>76.12</v>
      </c>
    </row>
    <row r="22" spans="1:7" ht="15.75" x14ac:dyDescent="0.25">
      <c r="A22" s="8" t="s">
        <v>16</v>
      </c>
      <c r="B22" s="12" t="s">
        <v>93</v>
      </c>
      <c r="C22" s="12">
        <v>100</v>
      </c>
      <c r="D22" s="12">
        <v>100</v>
      </c>
      <c r="E22" s="12">
        <v>100</v>
      </c>
      <c r="F22" s="12">
        <v>78.599999999999994</v>
      </c>
      <c r="G22" s="12">
        <v>71.400000000000006</v>
      </c>
    </row>
    <row r="23" spans="1:7" ht="33.75" customHeight="1" x14ac:dyDescent="0.25">
      <c r="A23" s="8" t="s">
        <v>18</v>
      </c>
      <c r="B23" s="12" t="s">
        <v>90</v>
      </c>
      <c r="C23" s="12">
        <v>88.9</v>
      </c>
      <c r="D23" s="12">
        <v>89.6</v>
      </c>
      <c r="E23" s="12">
        <v>100</v>
      </c>
      <c r="F23" s="12">
        <v>19.7</v>
      </c>
      <c r="G23" s="22">
        <v>46</v>
      </c>
    </row>
    <row r="24" spans="1:7" ht="15.75" x14ac:dyDescent="0.25">
      <c r="A24" s="8" t="s">
        <v>20</v>
      </c>
      <c r="B24" s="12" t="s">
        <v>93</v>
      </c>
      <c r="C24" s="48">
        <v>100</v>
      </c>
      <c r="D24" s="48">
        <v>100</v>
      </c>
      <c r="E24" s="48">
        <v>100</v>
      </c>
      <c r="F24" s="48">
        <v>40.5</v>
      </c>
      <c r="G24" s="48">
        <v>54.3</v>
      </c>
    </row>
    <row r="25" spans="1:7" ht="15.75" x14ac:dyDescent="0.25">
      <c r="A25" s="8" t="s">
        <v>22</v>
      </c>
      <c r="B25" s="12" t="s">
        <v>89</v>
      </c>
      <c r="C25" s="12">
        <v>100</v>
      </c>
      <c r="D25" s="12">
        <v>100</v>
      </c>
      <c r="E25" s="12">
        <v>100</v>
      </c>
      <c r="F25" s="12" t="s">
        <v>148</v>
      </c>
      <c r="G25" s="12" t="s">
        <v>148</v>
      </c>
    </row>
    <row r="26" spans="1:7" ht="30" x14ac:dyDescent="0.25">
      <c r="A26" s="8" t="s">
        <v>23</v>
      </c>
      <c r="B26" s="12" t="s">
        <v>94</v>
      </c>
      <c r="C26" s="12">
        <v>100</v>
      </c>
      <c r="D26" s="12">
        <v>100</v>
      </c>
      <c r="E26" s="12">
        <v>100</v>
      </c>
      <c r="F26" s="23">
        <v>44.9</v>
      </c>
      <c r="G26" s="23">
        <v>65.3</v>
      </c>
    </row>
    <row r="27" spans="1:7" ht="15.75" x14ac:dyDescent="0.25">
      <c r="A27" s="8" t="s">
        <v>26</v>
      </c>
      <c r="B27" s="12" t="s">
        <v>93</v>
      </c>
      <c r="C27" s="11">
        <v>100</v>
      </c>
      <c r="D27" s="11">
        <v>100</v>
      </c>
      <c r="E27" s="11">
        <v>100</v>
      </c>
      <c r="F27" s="11" t="s">
        <v>148</v>
      </c>
      <c r="G27" s="44">
        <v>100</v>
      </c>
    </row>
    <row r="28" spans="1:7" ht="30" x14ac:dyDescent="0.25">
      <c r="A28" s="8" t="s">
        <v>28</v>
      </c>
      <c r="B28" s="12" t="s">
        <v>94</v>
      </c>
      <c r="C28" s="12">
        <v>72</v>
      </c>
      <c r="D28" s="12">
        <v>75</v>
      </c>
      <c r="E28" s="12">
        <v>100</v>
      </c>
      <c r="F28" s="12">
        <v>62</v>
      </c>
      <c r="G28" s="22">
        <v>57</v>
      </c>
    </row>
    <row r="29" spans="1:7" ht="15.75" x14ac:dyDescent="0.25">
      <c r="A29" s="8" t="s">
        <v>29</v>
      </c>
      <c r="B29" s="12" t="s">
        <v>91</v>
      </c>
      <c r="C29" s="12">
        <v>100</v>
      </c>
      <c r="D29" s="12">
        <v>100</v>
      </c>
      <c r="E29" s="12">
        <v>100</v>
      </c>
      <c r="F29" s="98" t="s">
        <v>147</v>
      </c>
      <c r="G29" s="98" t="s">
        <v>147</v>
      </c>
    </row>
    <row r="30" spans="1:7" ht="15.75" x14ac:dyDescent="0.25">
      <c r="A30" s="8" t="s">
        <v>30</v>
      </c>
      <c r="B30" s="12" t="s">
        <v>89</v>
      </c>
      <c r="C30" s="12">
        <v>100</v>
      </c>
      <c r="D30" s="12">
        <v>100</v>
      </c>
      <c r="E30" s="12">
        <v>100</v>
      </c>
      <c r="F30" s="12">
        <v>71.3</v>
      </c>
      <c r="G30" s="22">
        <v>33.299999999999997</v>
      </c>
    </row>
    <row r="31" spans="1:7" ht="15.75" x14ac:dyDescent="0.25">
      <c r="A31" s="8" t="s">
        <v>32</v>
      </c>
      <c r="B31" s="12" t="s">
        <v>91</v>
      </c>
      <c r="C31" s="24">
        <v>100</v>
      </c>
      <c r="D31" s="24">
        <v>100</v>
      </c>
      <c r="E31" s="24">
        <v>100</v>
      </c>
      <c r="F31" s="12">
        <f>(47.08+41.89+42.94)/3</f>
        <v>43.97</v>
      </c>
      <c r="G31" s="22">
        <v>85.7</v>
      </c>
    </row>
    <row r="32" spans="1:7" ht="15.75" x14ac:dyDescent="0.25">
      <c r="A32" s="8" t="s">
        <v>46</v>
      </c>
      <c r="B32" s="12" t="s">
        <v>91</v>
      </c>
      <c r="C32" s="42">
        <v>100</v>
      </c>
      <c r="D32" s="42">
        <v>100</v>
      </c>
      <c r="E32" s="42">
        <v>100</v>
      </c>
      <c r="F32" s="43">
        <f>(49.3+44.3+48)/3</f>
        <v>47.199999999999996</v>
      </c>
      <c r="G32" s="11">
        <v>80</v>
      </c>
    </row>
    <row r="33" spans="1:7" ht="15.75" x14ac:dyDescent="0.25">
      <c r="A33" s="8" t="s">
        <v>48</v>
      </c>
      <c r="B33" s="12" t="s">
        <v>92</v>
      </c>
      <c r="C33" s="48">
        <v>100</v>
      </c>
      <c r="D33" s="12">
        <v>100</v>
      </c>
      <c r="E33" s="12">
        <v>100</v>
      </c>
      <c r="F33" s="12">
        <v>30.4</v>
      </c>
      <c r="G33" s="12">
        <v>79</v>
      </c>
    </row>
    <row r="34" spans="1:7" ht="15.75" x14ac:dyDescent="0.25">
      <c r="A34" s="8" t="s">
        <v>50</v>
      </c>
      <c r="B34" s="12" t="s">
        <v>89</v>
      </c>
      <c r="C34" s="12">
        <v>100</v>
      </c>
      <c r="D34" s="12">
        <v>100</v>
      </c>
      <c r="E34" s="12">
        <v>100</v>
      </c>
      <c r="F34" s="12">
        <v>27.3</v>
      </c>
      <c r="G34" s="22">
        <v>66.7</v>
      </c>
    </row>
    <row r="35" spans="1:7" ht="15.75" x14ac:dyDescent="0.25">
      <c r="A35" s="8" t="s">
        <v>60</v>
      </c>
      <c r="B35" s="12" t="s">
        <v>92</v>
      </c>
      <c r="C35" s="24">
        <v>100</v>
      </c>
      <c r="D35" s="24">
        <v>100</v>
      </c>
      <c r="E35" s="24">
        <v>100</v>
      </c>
      <c r="F35" s="68">
        <v>50.1</v>
      </c>
      <c r="G35" s="68">
        <v>41.7</v>
      </c>
    </row>
    <row r="36" spans="1:7" ht="15.75" x14ac:dyDescent="0.25">
      <c r="A36" s="8" t="s">
        <v>61</v>
      </c>
      <c r="B36" s="12" t="s">
        <v>91</v>
      </c>
      <c r="C36" s="24">
        <v>100</v>
      </c>
      <c r="D36" s="85">
        <v>100</v>
      </c>
      <c r="E36" s="39">
        <v>100</v>
      </c>
      <c r="F36" s="39">
        <v>35.6</v>
      </c>
      <c r="G36" s="39">
        <v>41.3</v>
      </c>
    </row>
    <row r="37" spans="1:7" ht="15.75" x14ac:dyDescent="0.25">
      <c r="A37" s="8" t="s">
        <v>63</v>
      </c>
      <c r="B37" s="12" t="s">
        <v>90</v>
      </c>
      <c r="C37" s="12">
        <v>100</v>
      </c>
      <c r="D37" s="12">
        <v>96</v>
      </c>
      <c r="E37" s="12">
        <v>100</v>
      </c>
      <c r="F37" s="12" t="s">
        <v>148</v>
      </c>
      <c r="G37" s="12" t="s">
        <v>148</v>
      </c>
    </row>
    <row r="38" spans="1:7" ht="30" x14ac:dyDescent="0.25">
      <c r="A38" s="8" t="s">
        <v>66</v>
      </c>
      <c r="B38" s="12" t="s">
        <v>94</v>
      </c>
      <c r="C38" s="24">
        <v>100</v>
      </c>
      <c r="D38" s="24">
        <v>100</v>
      </c>
      <c r="E38" s="24">
        <v>100</v>
      </c>
      <c r="F38" s="12">
        <v>34.56</v>
      </c>
      <c r="G38" s="12">
        <v>76.16</v>
      </c>
    </row>
    <row r="39" spans="1:7" ht="15.75" x14ac:dyDescent="0.25">
      <c r="A39" s="8" t="s">
        <v>69</v>
      </c>
      <c r="B39" s="12" t="s">
        <v>93</v>
      </c>
      <c r="C39" s="12">
        <v>100</v>
      </c>
      <c r="D39" s="12">
        <v>100</v>
      </c>
      <c r="E39" s="12">
        <v>100</v>
      </c>
      <c r="F39" s="12">
        <v>41.5</v>
      </c>
      <c r="G39" s="12">
        <v>57.2</v>
      </c>
    </row>
    <row r="40" spans="1:7" ht="15.75" x14ac:dyDescent="0.25">
      <c r="A40" s="8" t="s">
        <v>77</v>
      </c>
      <c r="B40" s="12" t="s">
        <v>92</v>
      </c>
      <c r="C40" s="24">
        <v>100</v>
      </c>
      <c r="D40" s="24">
        <v>100</v>
      </c>
      <c r="E40" s="24">
        <v>100</v>
      </c>
      <c r="F40" s="24">
        <v>18</v>
      </c>
      <c r="G40" s="24">
        <v>45</v>
      </c>
    </row>
    <row r="41" spans="1:7" ht="15.75" x14ac:dyDescent="0.25">
      <c r="A41" s="8" t="s">
        <v>78</v>
      </c>
      <c r="B41" s="12" t="s">
        <v>90</v>
      </c>
      <c r="C41" s="73">
        <v>100</v>
      </c>
      <c r="D41" s="73">
        <v>78</v>
      </c>
      <c r="E41" s="73">
        <v>100</v>
      </c>
      <c r="F41" s="23">
        <v>24</v>
      </c>
      <c r="G41" s="58">
        <v>100</v>
      </c>
    </row>
    <row r="42" spans="1:7" ht="30" x14ac:dyDescent="0.25">
      <c r="A42" s="8" t="s">
        <v>80</v>
      </c>
      <c r="B42" s="12" t="s">
        <v>96</v>
      </c>
      <c r="C42" s="24">
        <v>100</v>
      </c>
      <c r="D42" s="24">
        <v>100</v>
      </c>
      <c r="E42" s="24">
        <v>100</v>
      </c>
      <c r="F42" s="25">
        <v>15.533333333333333</v>
      </c>
      <c r="G42" s="39" t="s">
        <v>148</v>
      </c>
    </row>
    <row r="43" spans="1:7" ht="15.75" x14ac:dyDescent="0.25">
      <c r="A43" s="8" t="s">
        <v>83</v>
      </c>
      <c r="B43" s="12" t="s">
        <v>92</v>
      </c>
      <c r="C43" s="12">
        <v>100</v>
      </c>
      <c r="D43" s="12">
        <v>100</v>
      </c>
      <c r="E43" s="12">
        <v>100</v>
      </c>
      <c r="F43" s="12">
        <v>42.4</v>
      </c>
      <c r="G43" s="12">
        <v>80</v>
      </c>
    </row>
    <row r="44" spans="1:7" ht="30" x14ac:dyDescent="0.25">
      <c r="A44" s="8" t="s">
        <v>84</v>
      </c>
      <c r="B44" s="12" t="s">
        <v>90</v>
      </c>
      <c r="C44" s="12">
        <v>100</v>
      </c>
      <c r="D44" s="12">
        <v>100</v>
      </c>
      <c r="E44" s="12">
        <v>100</v>
      </c>
      <c r="F44" s="12" t="s">
        <v>148</v>
      </c>
      <c r="G44" s="12" t="s">
        <v>148</v>
      </c>
    </row>
    <row r="45" spans="1:7" ht="15.75" x14ac:dyDescent="0.25">
      <c r="A45" s="8" t="s">
        <v>87</v>
      </c>
      <c r="B45" s="12" t="s">
        <v>93</v>
      </c>
      <c r="C45" s="24">
        <v>100</v>
      </c>
      <c r="D45" s="24">
        <v>100</v>
      </c>
      <c r="E45" s="24">
        <v>100</v>
      </c>
      <c r="F45" s="24">
        <v>51.4</v>
      </c>
      <c r="G45" s="12">
        <v>65</v>
      </c>
    </row>
    <row r="46" spans="1:7" ht="15.75" x14ac:dyDescent="0.25">
      <c r="A46" s="8" t="s">
        <v>43</v>
      </c>
      <c r="B46" s="12" t="s">
        <v>92</v>
      </c>
      <c r="C46" s="48">
        <v>97.3</v>
      </c>
      <c r="D46" s="48">
        <v>74.7</v>
      </c>
      <c r="E46" s="48">
        <v>99.9</v>
      </c>
      <c r="F46" s="48">
        <v>85.7</v>
      </c>
      <c r="G46" s="48">
        <v>85.7</v>
      </c>
    </row>
    <row r="47" spans="1:7" ht="15.75" x14ac:dyDescent="0.25">
      <c r="A47" s="8" t="s">
        <v>62</v>
      </c>
      <c r="B47" s="12" t="s">
        <v>92</v>
      </c>
      <c r="C47" s="39">
        <v>99.6</v>
      </c>
      <c r="D47" s="39">
        <v>77.7</v>
      </c>
      <c r="E47" s="12">
        <v>99.6</v>
      </c>
      <c r="F47" s="12">
        <v>18.7</v>
      </c>
      <c r="G47" s="12">
        <v>36.4</v>
      </c>
    </row>
    <row r="48" spans="1:7" ht="15.75" x14ac:dyDescent="0.25">
      <c r="A48" s="8" t="s">
        <v>54</v>
      </c>
      <c r="B48" s="12" t="s">
        <v>92</v>
      </c>
      <c r="C48" s="11">
        <v>99</v>
      </c>
      <c r="D48" s="12">
        <v>99</v>
      </c>
      <c r="E48" s="12">
        <v>99</v>
      </c>
      <c r="F48" s="48">
        <v>51.7</v>
      </c>
      <c r="G48" s="12">
        <v>80.3</v>
      </c>
    </row>
    <row r="49" spans="1:7" ht="30" x14ac:dyDescent="0.25">
      <c r="A49" s="8" t="s">
        <v>86</v>
      </c>
      <c r="B49" s="12" t="s">
        <v>96</v>
      </c>
      <c r="C49" s="12">
        <v>98</v>
      </c>
      <c r="D49" s="12">
        <v>90.4</v>
      </c>
      <c r="E49" s="12">
        <v>99</v>
      </c>
      <c r="F49" s="67">
        <v>30.333333333333332</v>
      </c>
      <c r="G49" s="22" t="s">
        <v>147</v>
      </c>
    </row>
    <row r="50" spans="1:7" ht="15.75" x14ac:dyDescent="0.25">
      <c r="A50" s="8" t="s">
        <v>10</v>
      </c>
      <c r="B50" s="12" t="s">
        <v>93</v>
      </c>
      <c r="C50" s="12">
        <v>97.5</v>
      </c>
      <c r="D50" s="12">
        <v>97.6</v>
      </c>
      <c r="E50" s="12">
        <v>97.6</v>
      </c>
      <c r="F50" s="12">
        <v>62.8</v>
      </c>
      <c r="G50" s="22">
        <v>80</v>
      </c>
    </row>
    <row r="51" spans="1:7" ht="15.75" x14ac:dyDescent="0.25">
      <c r="A51" s="8" t="s">
        <v>56</v>
      </c>
      <c r="B51" s="12" t="s">
        <v>90</v>
      </c>
      <c r="C51" s="48">
        <v>95.4</v>
      </c>
      <c r="D51" s="48">
        <v>95.4</v>
      </c>
      <c r="E51" s="22">
        <v>96.4</v>
      </c>
      <c r="F51" s="70">
        <v>38.5</v>
      </c>
      <c r="G51" s="12">
        <v>100</v>
      </c>
    </row>
    <row r="52" spans="1:7" ht="15.75" x14ac:dyDescent="0.25">
      <c r="A52" s="8" t="s">
        <v>49</v>
      </c>
      <c r="B52" s="12" t="s">
        <v>91</v>
      </c>
      <c r="C52" s="12">
        <v>96.1</v>
      </c>
      <c r="D52" s="12">
        <v>96.2</v>
      </c>
      <c r="E52" s="12">
        <v>96.2</v>
      </c>
      <c r="F52" s="12">
        <v>22</v>
      </c>
      <c r="G52" s="22">
        <v>61.5</v>
      </c>
    </row>
    <row r="53" spans="1:7" ht="15.75" x14ac:dyDescent="0.25">
      <c r="A53" s="8" t="s">
        <v>74</v>
      </c>
      <c r="B53" s="12" t="s">
        <v>89</v>
      </c>
      <c r="C53" s="12">
        <v>95</v>
      </c>
      <c r="D53" s="12">
        <v>95</v>
      </c>
      <c r="E53" s="12">
        <v>96</v>
      </c>
      <c r="F53" s="23" t="s">
        <v>148</v>
      </c>
      <c r="G53" s="12" t="s">
        <v>148</v>
      </c>
    </row>
    <row r="54" spans="1:7" ht="15.75" x14ac:dyDescent="0.25">
      <c r="A54" s="8" t="s">
        <v>72</v>
      </c>
      <c r="B54" s="12" t="s">
        <v>89</v>
      </c>
      <c r="C54" s="12">
        <v>85.9</v>
      </c>
      <c r="D54" s="12">
        <v>96.5</v>
      </c>
      <c r="E54" s="12">
        <v>95.8</v>
      </c>
      <c r="F54" s="12">
        <v>29</v>
      </c>
      <c r="G54" s="22">
        <v>63</v>
      </c>
    </row>
    <row r="55" spans="1:7" ht="15.75" x14ac:dyDescent="0.25">
      <c r="A55" s="8" t="s">
        <v>81</v>
      </c>
      <c r="B55" s="12" t="s">
        <v>96</v>
      </c>
      <c r="C55" s="12">
        <v>95.7</v>
      </c>
      <c r="D55" s="12">
        <v>95.7</v>
      </c>
      <c r="E55" s="12">
        <v>95.7</v>
      </c>
      <c r="F55" s="49">
        <v>26.83</v>
      </c>
      <c r="G55" s="24">
        <v>60</v>
      </c>
    </row>
    <row r="56" spans="1:7" ht="15.75" x14ac:dyDescent="0.25">
      <c r="A56" s="8" t="s">
        <v>24</v>
      </c>
      <c r="B56" s="12" t="s">
        <v>91</v>
      </c>
      <c r="C56" s="12">
        <v>65</v>
      </c>
      <c r="D56" s="12">
        <v>75</v>
      </c>
      <c r="E56" s="12">
        <v>94</v>
      </c>
      <c r="F56" s="67">
        <v>39.5</v>
      </c>
      <c r="G56" s="12">
        <v>100</v>
      </c>
    </row>
    <row r="57" spans="1:7" ht="15.75" x14ac:dyDescent="0.25">
      <c r="A57" s="8" t="s">
        <v>55</v>
      </c>
      <c r="B57" s="12" t="s">
        <v>92</v>
      </c>
      <c r="C57" s="7">
        <v>92</v>
      </c>
      <c r="D57" s="7">
        <v>94</v>
      </c>
      <c r="E57" s="7">
        <v>94</v>
      </c>
      <c r="F57" s="69">
        <v>20.633333333333333</v>
      </c>
      <c r="G57" s="69">
        <v>63.7</v>
      </c>
    </row>
    <row r="58" spans="1:7" ht="15.75" x14ac:dyDescent="0.25">
      <c r="A58" s="8" t="s">
        <v>64</v>
      </c>
      <c r="B58" s="12" t="s">
        <v>96</v>
      </c>
      <c r="C58" s="12">
        <v>95.3</v>
      </c>
      <c r="D58" s="12">
        <v>95.4</v>
      </c>
      <c r="E58" s="12">
        <v>93.9</v>
      </c>
      <c r="F58" s="12">
        <v>36.299999999999997</v>
      </c>
      <c r="G58" s="12">
        <v>91</v>
      </c>
    </row>
    <row r="59" spans="1:7" ht="15.75" x14ac:dyDescent="0.25">
      <c r="A59" s="8" t="s">
        <v>8</v>
      </c>
      <c r="B59" s="12" t="s">
        <v>88</v>
      </c>
      <c r="C59" s="12">
        <v>80</v>
      </c>
      <c r="D59" s="12">
        <v>80</v>
      </c>
      <c r="E59" s="12">
        <v>93.3</v>
      </c>
      <c r="F59" s="39">
        <v>23</v>
      </c>
      <c r="G59" s="39">
        <v>22.1</v>
      </c>
    </row>
    <row r="60" spans="1:7" ht="30" x14ac:dyDescent="0.25">
      <c r="A60" s="8" t="s">
        <v>9</v>
      </c>
      <c r="B60" s="12" t="s">
        <v>92</v>
      </c>
      <c r="C60" s="11">
        <v>92</v>
      </c>
      <c r="D60" s="11">
        <v>92</v>
      </c>
      <c r="E60" s="11">
        <v>92</v>
      </c>
      <c r="F60" s="23">
        <v>54.4</v>
      </c>
      <c r="G60" s="23">
        <v>56.5</v>
      </c>
    </row>
    <row r="61" spans="1:7" ht="15.75" x14ac:dyDescent="0.25">
      <c r="A61" s="8" t="s">
        <v>85</v>
      </c>
      <c r="B61" s="12" t="s">
        <v>90</v>
      </c>
      <c r="C61" s="12">
        <v>97.7</v>
      </c>
      <c r="D61" s="12">
        <v>97.8</v>
      </c>
      <c r="E61" s="12">
        <v>90.91</v>
      </c>
      <c r="F61" s="55">
        <v>37.1</v>
      </c>
      <c r="G61" s="55">
        <v>47.4</v>
      </c>
    </row>
    <row r="62" spans="1:7" ht="15.75" x14ac:dyDescent="0.25">
      <c r="A62" s="8" t="s">
        <v>17</v>
      </c>
      <c r="B62" s="12" t="s">
        <v>94</v>
      </c>
      <c r="C62" s="7">
        <v>60</v>
      </c>
      <c r="D62" s="7">
        <v>70</v>
      </c>
      <c r="E62" s="7">
        <v>90</v>
      </c>
      <c r="F62" s="7">
        <v>44.5</v>
      </c>
      <c r="G62" s="7" t="s">
        <v>148</v>
      </c>
    </row>
    <row r="63" spans="1:7" ht="15.75" x14ac:dyDescent="0.25">
      <c r="A63" s="8" t="s">
        <v>27</v>
      </c>
      <c r="B63" s="12" t="s">
        <v>90</v>
      </c>
      <c r="C63" s="12">
        <v>77</v>
      </c>
      <c r="D63" s="12">
        <v>78</v>
      </c>
      <c r="E63" s="12">
        <v>88</v>
      </c>
      <c r="F63" s="12">
        <v>27.7</v>
      </c>
      <c r="G63" s="22">
        <v>60</v>
      </c>
    </row>
    <row r="64" spans="1:7" ht="15.75" x14ac:dyDescent="0.25">
      <c r="A64" s="8" t="s">
        <v>37</v>
      </c>
      <c r="B64" s="12" t="s">
        <v>96</v>
      </c>
      <c r="C64" s="48">
        <v>85.7</v>
      </c>
      <c r="D64" s="48">
        <v>88</v>
      </c>
      <c r="E64" s="48">
        <v>88</v>
      </c>
      <c r="F64" s="48">
        <v>21.8</v>
      </c>
      <c r="G64" s="48">
        <v>20.9</v>
      </c>
    </row>
    <row r="65" spans="1:7" ht="15.75" x14ac:dyDescent="0.25">
      <c r="A65" s="8" t="s">
        <v>7</v>
      </c>
      <c r="B65" s="12" t="s">
        <v>91</v>
      </c>
      <c r="C65" s="12">
        <v>85.4</v>
      </c>
      <c r="D65" s="12">
        <v>84.5</v>
      </c>
      <c r="E65" s="12">
        <v>87.4</v>
      </c>
      <c r="F65" s="12">
        <v>56.2</v>
      </c>
      <c r="G65" s="12">
        <v>100</v>
      </c>
    </row>
    <row r="66" spans="1:7" ht="15.75" x14ac:dyDescent="0.25">
      <c r="A66" s="8" t="s">
        <v>41</v>
      </c>
      <c r="B66" s="12" t="s">
        <v>90</v>
      </c>
      <c r="C66" s="11">
        <v>85</v>
      </c>
      <c r="D66" s="11">
        <v>87</v>
      </c>
      <c r="E66" s="11">
        <v>87.1</v>
      </c>
      <c r="F66" s="42">
        <v>19.8</v>
      </c>
      <c r="G66" s="42">
        <v>67</v>
      </c>
    </row>
    <row r="67" spans="1:7" ht="24.75" customHeight="1" x14ac:dyDescent="0.25">
      <c r="A67" s="8" t="s">
        <v>44</v>
      </c>
      <c r="B67" s="12" t="s">
        <v>93</v>
      </c>
      <c r="C67" s="12">
        <v>85.4</v>
      </c>
      <c r="D67" s="12">
        <v>85.7</v>
      </c>
      <c r="E67" s="12">
        <v>86.5</v>
      </c>
      <c r="F67" s="102">
        <v>29.5966666666667</v>
      </c>
      <c r="G67" s="103">
        <v>77.688000000000002</v>
      </c>
    </row>
    <row r="68" spans="1:7" ht="15.75" x14ac:dyDescent="0.25">
      <c r="A68" s="8" t="s">
        <v>79</v>
      </c>
      <c r="B68" s="12" t="s">
        <v>89</v>
      </c>
      <c r="C68" s="12">
        <v>70.8</v>
      </c>
      <c r="D68" s="12">
        <v>71</v>
      </c>
      <c r="E68" s="12">
        <v>83.6</v>
      </c>
      <c r="F68" s="12">
        <v>32.799999999999997</v>
      </c>
      <c r="G68" s="22">
        <v>100</v>
      </c>
    </row>
    <row r="69" spans="1:7" ht="15.75" x14ac:dyDescent="0.25">
      <c r="A69" s="8" t="s">
        <v>40</v>
      </c>
      <c r="B69" s="12" t="s">
        <v>93</v>
      </c>
      <c r="C69" s="12">
        <v>81</v>
      </c>
      <c r="D69" s="12">
        <v>82</v>
      </c>
      <c r="E69" s="12">
        <v>82</v>
      </c>
      <c r="F69" s="12" t="s">
        <v>148</v>
      </c>
      <c r="G69" s="12">
        <v>38</v>
      </c>
    </row>
    <row r="70" spans="1:7" ht="15.75" x14ac:dyDescent="0.25">
      <c r="A70" s="8" t="s">
        <v>45</v>
      </c>
      <c r="B70" s="12" t="s">
        <v>93</v>
      </c>
      <c r="C70" s="39">
        <v>78.7</v>
      </c>
      <c r="D70" s="39">
        <v>81</v>
      </c>
      <c r="E70" s="39">
        <v>81.3</v>
      </c>
      <c r="F70" s="12">
        <v>54</v>
      </c>
      <c r="G70" s="22">
        <v>67</v>
      </c>
    </row>
    <row r="71" spans="1:7" ht="15.75" x14ac:dyDescent="0.25">
      <c r="A71" s="8" t="s">
        <v>65</v>
      </c>
      <c r="B71" s="12" t="s">
        <v>88</v>
      </c>
      <c r="C71" s="12">
        <v>83.7</v>
      </c>
      <c r="D71" s="12">
        <v>79</v>
      </c>
      <c r="E71" s="12">
        <v>81</v>
      </c>
      <c r="F71" s="12">
        <v>56.47</v>
      </c>
      <c r="G71" s="12">
        <v>100</v>
      </c>
    </row>
    <row r="72" spans="1:7" ht="15.75" x14ac:dyDescent="0.25">
      <c r="A72" s="8" t="s">
        <v>57</v>
      </c>
      <c r="B72" s="12" t="s">
        <v>91</v>
      </c>
      <c r="C72" s="45">
        <v>80</v>
      </c>
      <c r="D72" s="45">
        <v>80</v>
      </c>
      <c r="E72" s="45">
        <v>80</v>
      </c>
      <c r="F72" s="71">
        <v>38.6</v>
      </c>
      <c r="G72" s="12" t="s">
        <v>148</v>
      </c>
    </row>
    <row r="73" spans="1:7" ht="15.75" x14ac:dyDescent="0.25">
      <c r="A73" s="8" t="s">
        <v>70</v>
      </c>
      <c r="B73" s="12" t="s">
        <v>92</v>
      </c>
      <c r="C73" s="12">
        <v>78</v>
      </c>
      <c r="D73" s="12">
        <v>79</v>
      </c>
      <c r="E73" s="12">
        <v>79</v>
      </c>
      <c r="F73" s="12">
        <v>89.4</v>
      </c>
      <c r="G73" s="12">
        <v>33.299999999999997</v>
      </c>
    </row>
    <row r="74" spans="1:7" ht="15.75" x14ac:dyDescent="0.25">
      <c r="A74" s="8" t="s">
        <v>34</v>
      </c>
      <c r="B74" s="12" t="s">
        <v>88</v>
      </c>
      <c r="C74" s="12">
        <v>77</v>
      </c>
      <c r="D74" s="12">
        <v>77</v>
      </c>
      <c r="E74" s="12">
        <v>78.400000000000006</v>
      </c>
      <c r="F74" s="12">
        <v>88.07</v>
      </c>
      <c r="G74" s="22">
        <v>76.16</v>
      </c>
    </row>
    <row r="75" spans="1:7" ht="15.75" x14ac:dyDescent="0.25">
      <c r="A75" s="8" t="s">
        <v>31</v>
      </c>
      <c r="B75" s="12" t="s">
        <v>92</v>
      </c>
      <c r="C75" s="12">
        <v>76</v>
      </c>
      <c r="D75" s="12">
        <v>78</v>
      </c>
      <c r="E75" s="12">
        <v>78</v>
      </c>
      <c r="F75" s="48">
        <v>40.5</v>
      </c>
      <c r="G75" s="48">
        <v>42</v>
      </c>
    </row>
    <row r="76" spans="1:7" ht="15.75" x14ac:dyDescent="0.25">
      <c r="A76" s="8" t="s">
        <v>51</v>
      </c>
      <c r="B76" s="12" t="s">
        <v>89</v>
      </c>
      <c r="C76" s="11">
        <v>75</v>
      </c>
      <c r="D76" s="11">
        <v>77.5</v>
      </c>
      <c r="E76" s="44">
        <v>77.5</v>
      </c>
      <c r="F76" s="39">
        <v>35.700000000000003</v>
      </c>
      <c r="G76" s="39">
        <v>49</v>
      </c>
    </row>
    <row r="77" spans="1:7" ht="15.75" x14ac:dyDescent="0.25">
      <c r="A77" s="8" t="s">
        <v>19</v>
      </c>
      <c r="B77" s="12" t="s">
        <v>90</v>
      </c>
      <c r="C77" s="12">
        <v>74.7</v>
      </c>
      <c r="D77" s="12">
        <v>76</v>
      </c>
      <c r="E77" s="12">
        <v>76.099999999999994</v>
      </c>
      <c r="F77" s="39" t="s">
        <v>148</v>
      </c>
      <c r="G77" s="39" t="s">
        <v>148</v>
      </c>
    </row>
    <row r="78" spans="1:7" ht="15.75" x14ac:dyDescent="0.25">
      <c r="A78" s="8" t="s">
        <v>58</v>
      </c>
      <c r="B78" s="12" t="s">
        <v>88</v>
      </c>
      <c r="C78" s="23">
        <v>70</v>
      </c>
      <c r="D78" s="23">
        <v>75</v>
      </c>
      <c r="E78" s="23">
        <v>75</v>
      </c>
      <c r="F78" s="23">
        <v>29.9</v>
      </c>
      <c r="G78" s="58">
        <v>24.3</v>
      </c>
    </row>
    <row r="79" spans="1:7" ht="15.75" x14ac:dyDescent="0.25">
      <c r="A79" s="8" t="s">
        <v>68</v>
      </c>
      <c r="B79" s="12" t="s">
        <v>94</v>
      </c>
      <c r="C79" s="40">
        <v>65</v>
      </c>
      <c r="D79" s="40">
        <v>75</v>
      </c>
      <c r="E79" s="40">
        <v>75</v>
      </c>
      <c r="F79" s="40">
        <v>47.5</v>
      </c>
      <c r="G79" s="40">
        <v>91.67</v>
      </c>
    </row>
    <row r="80" spans="1:7" ht="15.75" x14ac:dyDescent="0.25">
      <c r="A80" s="8" t="s">
        <v>82</v>
      </c>
      <c r="B80" s="12" t="s">
        <v>94</v>
      </c>
      <c r="C80" s="12">
        <v>39.700000000000003</v>
      </c>
      <c r="D80" s="12">
        <v>72</v>
      </c>
      <c r="E80" s="12">
        <v>75</v>
      </c>
      <c r="F80" s="12" t="s">
        <v>148</v>
      </c>
      <c r="G80" s="12" t="s">
        <v>148</v>
      </c>
    </row>
    <row r="81" spans="1:7" ht="15.75" x14ac:dyDescent="0.25">
      <c r="A81" s="8" t="s">
        <v>76</v>
      </c>
      <c r="B81" s="12" t="s">
        <v>92</v>
      </c>
      <c r="C81" s="12">
        <v>60</v>
      </c>
      <c r="D81" s="12">
        <v>70</v>
      </c>
      <c r="E81" s="12">
        <v>71.2</v>
      </c>
      <c r="F81" s="12">
        <v>61.8</v>
      </c>
      <c r="G81" s="12">
        <v>71.400000000000006</v>
      </c>
    </row>
    <row r="82" spans="1:7" ht="15.75" x14ac:dyDescent="0.25">
      <c r="A82" s="8" t="s">
        <v>35</v>
      </c>
      <c r="B82" s="12" t="s">
        <v>89</v>
      </c>
      <c r="C82" s="12">
        <v>55.8</v>
      </c>
      <c r="D82" s="39">
        <v>70</v>
      </c>
      <c r="E82" s="39">
        <v>70</v>
      </c>
      <c r="F82" s="39">
        <v>17.03</v>
      </c>
      <c r="G82" s="12" t="s">
        <v>148</v>
      </c>
    </row>
    <row r="83" spans="1:7" ht="15.75" x14ac:dyDescent="0.25">
      <c r="A83" s="8" t="s">
        <v>33</v>
      </c>
      <c r="B83" s="12" t="s">
        <v>93</v>
      </c>
      <c r="C83" s="12">
        <v>51</v>
      </c>
      <c r="D83" s="12">
        <v>63</v>
      </c>
      <c r="E83" s="12">
        <v>66</v>
      </c>
      <c r="F83" s="12">
        <v>36.700000000000003</v>
      </c>
      <c r="G83" s="12">
        <v>76.900000000000006</v>
      </c>
    </row>
    <row r="84" spans="1:7" ht="15.75" x14ac:dyDescent="0.25">
      <c r="A84" s="8" t="s">
        <v>59</v>
      </c>
      <c r="B84" s="12" t="s">
        <v>93</v>
      </c>
      <c r="C84" s="24">
        <v>61</v>
      </c>
      <c r="D84" s="24">
        <v>65</v>
      </c>
      <c r="E84" s="24">
        <v>65</v>
      </c>
      <c r="F84" s="12" t="s">
        <v>148</v>
      </c>
      <c r="G84" s="12" t="s">
        <v>148</v>
      </c>
    </row>
    <row r="85" spans="1:7" ht="15.75" x14ac:dyDescent="0.25">
      <c r="A85" s="8" t="s">
        <v>73</v>
      </c>
      <c r="B85" s="12" t="s">
        <v>93</v>
      </c>
      <c r="C85" s="57">
        <v>60</v>
      </c>
      <c r="D85" s="57">
        <v>60</v>
      </c>
      <c r="E85" s="57">
        <v>60</v>
      </c>
      <c r="F85" s="23">
        <v>34</v>
      </c>
      <c r="G85" s="23">
        <v>49</v>
      </c>
    </row>
    <row r="86" spans="1:7" ht="15.75" x14ac:dyDescent="0.25">
      <c r="A86" s="8" t="s">
        <v>52</v>
      </c>
      <c r="B86" s="12" t="s">
        <v>92</v>
      </c>
      <c r="C86" s="11">
        <v>35</v>
      </c>
      <c r="D86" s="11">
        <v>35</v>
      </c>
      <c r="E86" s="11">
        <v>35</v>
      </c>
      <c r="F86" s="44">
        <v>47.45</v>
      </c>
      <c r="G86" s="44">
        <v>25</v>
      </c>
    </row>
    <row r="87" spans="1:7" ht="15.75" x14ac:dyDescent="0.25">
      <c r="A87" s="8" t="s">
        <v>21</v>
      </c>
      <c r="B87" s="12" t="s">
        <v>94</v>
      </c>
      <c r="C87" s="12">
        <v>12</v>
      </c>
      <c r="D87" s="12">
        <v>50</v>
      </c>
      <c r="E87" s="12">
        <v>12</v>
      </c>
      <c r="F87" s="12">
        <v>11.11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76" r:id="rId1" display="http://mszhk.omskportal.ru/oiv/mszhk/etc/Razvitiye-konkurentsii/2/202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11" activePane="bottomLeft" state="frozen"/>
      <selection pane="bottomLeft" activeCell="I64" sqref="I64"/>
    </sheetView>
  </sheetViews>
  <sheetFormatPr defaultColWidth="9.140625" defaultRowHeight="104.25" customHeight="1" x14ac:dyDescent="0.25"/>
  <cols>
    <col min="1" max="1" width="25.140625" style="59" customWidth="1"/>
    <col min="2" max="2" width="8.42578125" style="75" customWidth="1"/>
    <col min="3" max="3" width="11.28515625" style="59" customWidth="1"/>
    <col min="4" max="4" width="11" style="59" customWidth="1"/>
    <col min="5" max="5" width="17" style="59" customWidth="1"/>
    <col min="6" max="6" width="19.28515625" style="59" customWidth="1"/>
    <col min="7" max="7" width="12.28515625" style="59" customWidth="1"/>
    <col min="8" max="16384" width="9.140625" style="59"/>
  </cols>
  <sheetData>
    <row r="1" spans="1:7" ht="45.75" customHeight="1" x14ac:dyDescent="0.25">
      <c r="A1" s="126" t="s">
        <v>101</v>
      </c>
      <c r="B1" s="126"/>
      <c r="C1" s="126"/>
      <c r="D1" s="126"/>
      <c r="E1" s="126"/>
      <c r="F1" s="126"/>
      <c r="G1" s="126"/>
    </row>
    <row r="2" spans="1:7" s="62" customFormat="1" ht="153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8" t="s">
        <v>10</v>
      </c>
      <c r="B3" s="12" t="s">
        <v>93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8" t="s">
        <v>14</v>
      </c>
      <c r="B4" s="12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24</v>
      </c>
      <c r="B5" s="12" t="s">
        <v>91</v>
      </c>
      <c r="C5" s="12" t="s">
        <v>145</v>
      </c>
      <c r="D5" s="12" t="s">
        <v>145</v>
      </c>
      <c r="E5" s="12" t="s">
        <v>145</v>
      </c>
      <c r="F5" s="67">
        <v>39.200000000000003</v>
      </c>
      <c r="G5" s="12">
        <v>100</v>
      </c>
    </row>
    <row r="6" spans="1:7" ht="15.75" x14ac:dyDescent="0.25">
      <c r="A6" s="8" t="s">
        <v>25</v>
      </c>
      <c r="B6" s="12" t="s">
        <v>88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8" t="s">
        <v>27</v>
      </c>
      <c r="B7" s="12" t="s">
        <v>90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8" t="s">
        <v>29</v>
      </c>
      <c r="B8" s="12" t="s">
        <v>91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8" t="s">
        <v>45</v>
      </c>
      <c r="B9" s="12" t="s">
        <v>93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8" t="s">
        <v>71</v>
      </c>
      <c r="B10" s="12" t="s">
        <v>93</v>
      </c>
      <c r="C10" s="12" t="s">
        <v>145</v>
      </c>
      <c r="D10" s="12" t="s">
        <v>145</v>
      </c>
      <c r="E10" s="12" t="s">
        <v>145</v>
      </c>
      <c r="F10" s="12" t="s">
        <v>145</v>
      </c>
      <c r="G10" s="12" t="s">
        <v>145</v>
      </c>
    </row>
    <row r="11" spans="1:7" ht="15.75" x14ac:dyDescent="0.25">
      <c r="A11" s="8" t="s">
        <v>79</v>
      </c>
      <c r="B11" s="12" t="s">
        <v>89</v>
      </c>
      <c r="C11" s="24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8" t="s">
        <v>81</v>
      </c>
      <c r="B12" s="12" t="s">
        <v>96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15.75" x14ac:dyDescent="0.25">
      <c r="A13" s="8" t="s">
        <v>36</v>
      </c>
      <c r="B13" s="12" t="s">
        <v>95</v>
      </c>
      <c r="C13" s="48">
        <v>91.1</v>
      </c>
      <c r="D13" s="48">
        <v>89</v>
      </c>
      <c r="E13" s="48" t="s">
        <v>148</v>
      </c>
      <c r="F13" s="48">
        <v>65</v>
      </c>
      <c r="G13" s="48">
        <v>65.7</v>
      </c>
    </row>
    <row r="14" spans="1:7" ht="15.75" x14ac:dyDescent="0.25">
      <c r="A14" s="8" t="s">
        <v>63</v>
      </c>
      <c r="B14" s="12" t="s">
        <v>90</v>
      </c>
      <c r="C14" s="12" t="s">
        <v>148</v>
      </c>
      <c r="D14" s="12">
        <v>97</v>
      </c>
      <c r="E14" s="12" t="s">
        <v>148</v>
      </c>
      <c r="F14" s="12" t="s">
        <v>148</v>
      </c>
      <c r="G14" s="12" t="s">
        <v>148</v>
      </c>
    </row>
    <row r="15" spans="1:7" ht="15.75" x14ac:dyDescent="0.25">
      <c r="A15" s="8" t="s">
        <v>3</v>
      </c>
      <c r="B15" s="12" t="s">
        <v>88</v>
      </c>
      <c r="C15" s="12">
        <v>90.3</v>
      </c>
      <c r="D15" s="39">
        <v>90.3</v>
      </c>
      <c r="E15" s="39">
        <v>100</v>
      </c>
      <c r="F15" s="39">
        <v>32</v>
      </c>
      <c r="G15" s="39">
        <v>61</v>
      </c>
    </row>
    <row r="16" spans="1:7" ht="15.75" x14ac:dyDescent="0.25">
      <c r="A16" s="8" t="s">
        <v>6</v>
      </c>
      <c r="B16" s="12" t="s">
        <v>90</v>
      </c>
      <c r="C16" s="12">
        <v>100</v>
      </c>
      <c r="D16" s="12">
        <v>100</v>
      </c>
      <c r="E16" s="12">
        <v>100</v>
      </c>
      <c r="F16" s="12">
        <v>23.8</v>
      </c>
      <c r="G16" s="22">
        <v>14.3</v>
      </c>
    </row>
    <row r="17" spans="1:7" ht="15.75" x14ac:dyDescent="0.25">
      <c r="A17" s="8" t="s">
        <v>7</v>
      </c>
      <c r="B17" s="12" t="s">
        <v>91</v>
      </c>
      <c r="C17" s="12">
        <v>100</v>
      </c>
      <c r="D17" s="12">
        <v>100</v>
      </c>
      <c r="E17" s="12">
        <v>100</v>
      </c>
      <c r="F17" s="12">
        <v>62.6</v>
      </c>
      <c r="G17" s="12">
        <v>88.6</v>
      </c>
    </row>
    <row r="18" spans="1:7" ht="31.5" x14ac:dyDescent="0.25">
      <c r="A18" s="8" t="s">
        <v>12</v>
      </c>
      <c r="B18" s="12" t="s">
        <v>90</v>
      </c>
      <c r="C18" s="12">
        <v>100</v>
      </c>
      <c r="D18" s="12">
        <v>100</v>
      </c>
      <c r="E18" s="11">
        <v>100</v>
      </c>
      <c r="F18" s="12">
        <v>24.5</v>
      </c>
      <c r="G18" s="12" t="s">
        <v>146</v>
      </c>
    </row>
    <row r="19" spans="1:7" ht="30" x14ac:dyDescent="0.25">
      <c r="A19" s="8" t="s">
        <v>18</v>
      </c>
      <c r="B19" s="12" t="s">
        <v>90</v>
      </c>
      <c r="C19" s="12">
        <v>100</v>
      </c>
      <c r="D19" s="12">
        <v>100</v>
      </c>
      <c r="E19" s="12">
        <v>100</v>
      </c>
      <c r="F19" s="12">
        <v>16.7</v>
      </c>
      <c r="G19" s="22">
        <v>14</v>
      </c>
    </row>
    <row r="20" spans="1:7" ht="15.75" x14ac:dyDescent="0.25">
      <c r="A20" s="8" t="s">
        <v>19</v>
      </c>
      <c r="B20" s="12" t="s">
        <v>90</v>
      </c>
      <c r="C20" s="24">
        <v>100</v>
      </c>
      <c r="D20" s="12">
        <v>100</v>
      </c>
      <c r="E20" s="12">
        <v>100</v>
      </c>
      <c r="F20" s="39" t="s">
        <v>148</v>
      </c>
      <c r="G20" s="39" t="s">
        <v>148</v>
      </c>
    </row>
    <row r="21" spans="1:7" ht="15.75" x14ac:dyDescent="0.25">
      <c r="A21" s="8" t="s">
        <v>22</v>
      </c>
      <c r="B21" s="12" t="s">
        <v>89</v>
      </c>
      <c r="C21" s="12">
        <v>100</v>
      </c>
      <c r="D21" s="12">
        <v>100</v>
      </c>
      <c r="E21" s="12">
        <v>100</v>
      </c>
      <c r="F21" s="12" t="s">
        <v>148</v>
      </c>
      <c r="G21" s="12" t="s">
        <v>148</v>
      </c>
    </row>
    <row r="22" spans="1:7" ht="30" x14ac:dyDescent="0.25">
      <c r="A22" s="8" t="s">
        <v>23</v>
      </c>
      <c r="B22" s="12" t="s">
        <v>94</v>
      </c>
      <c r="C22" s="12">
        <v>100</v>
      </c>
      <c r="D22" s="12">
        <v>100</v>
      </c>
      <c r="E22" s="12">
        <v>100</v>
      </c>
      <c r="F22" s="23">
        <v>48.1</v>
      </c>
      <c r="G22" s="23">
        <v>62.9</v>
      </c>
    </row>
    <row r="23" spans="1:7" ht="15.75" x14ac:dyDescent="0.25">
      <c r="A23" s="8" t="s">
        <v>26</v>
      </c>
      <c r="B23" s="12" t="s">
        <v>93</v>
      </c>
      <c r="C23" s="11">
        <v>100</v>
      </c>
      <c r="D23" s="11">
        <v>100</v>
      </c>
      <c r="E23" s="11">
        <v>100</v>
      </c>
      <c r="F23" s="11">
        <v>37.17</v>
      </c>
      <c r="G23" s="44">
        <v>90</v>
      </c>
    </row>
    <row r="24" spans="1:7" ht="30" x14ac:dyDescent="0.25">
      <c r="A24" s="8" t="s">
        <v>28</v>
      </c>
      <c r="B24" s="12" t="s">
        <v>94</v>
      </c>
      <c r="C24" s="12">
        <v>100</v>
      </c>
      <c r="D24" s="12">
        <v>100</v>
      </c>
      <c r="E24" s="12">
        <v>100</v>
      </c>
      <c r="F24" s="12">
        <v>61</v>
      </c>
      <c r="G24" s="22">
        <v>57</v>
      </c>
    </row>
    <row r="25" spans="1:7" ht="15.75" x14ac:dyDescent="0.25">
      <c r="A25" s="8" t="s">
        <v>32</v>
      </c>
      <c r="B25" s="12" t="s">
        <v>91</v>
      </c>
      <c r="C25" s="24">
        <v>100</v>
      </c>
      <c r="D25" s="24">
        <v>100</v>
      </c>
      <c r="E25" s="24">
        <v>100</v>
      </c>
      <c r="F25" s="12">
        <f>(50.97+42.19+47.15)/3</f>
        <v>46.77</v>
      </c>
      <c r="G25" s="22">
        <v>90.9</v>
      </c>
    </row>
    <row r="26" spans="1:7" ht="15.75" x14ac:dyDescent="0.25">
      <c r="A26" s="8" t="s">
        <v>33</v>
      </c>
      <c r="B26" s="12" t="s">
        <v>93</v>
      </c>
      <c r="C26" s="12">
        <v>100</v>
      </c>
      <c r="D26" s="12">
        <v>100</v>
      </c>
      <c r="E26" s="12">
        <v>100</v>
      </c>
      <c r="F26" s="12">
        <v>41.1</v>
      </c>
      <c r="G26" s="12">
        <v>72.599999999999994</v>
      </c>
    </row>
    <row r="27" spans="1:7" ht="15.75" x14ac:dyDescent="0.25">
      <c r="A27" s="8" t="s">
        <v>37</v>
      </c>
      <c r="B27" s="12" t="s">
        <v>96</v>
      </c>
      <c r="C27" s="11">
        <v>69</v>
      </c>
      <c r="D27" s="11">
        <v>70</v>
      </c>
      <c r="E27" s="11">
        <v>100</v>
      </c>
      <c r="F27" s="48">
        <v>23.4</v>
      </c>
      <c r="G27" s="48">
        <v>37.1</v>
      </c>
    </row>
    <row r="28" spans="1:7" ht="15.75" x14ac:dyDescent="0.25">
      <c r="A28" s="8" t="s">
        <v>43</v>
      </c>
      <c r="B28" s="12" t="s">
        <v>92</v>
      </c>
      <c r="C28" s="48">
        <v>100</v>
      </c>
      <c r="D28" s="48">
        <v>75</v>
      </c>
      <c r="E28" s="48">
        <v>100</v>
      </c>
      <c r="F28" s="48">
        <v>100</v>
      </c>
      <c r="G28" s="48">
        <v>100</v>
      </c>
    </row>
    <row r="29" spans="1:7" ht="15.75" x14ac:dyDescent="0.25">
      <c r="A29" s="8" t="s">
        <v>46</v>
      </c>
      <c r="B29" s="12" t="s">
        <v>91</v>
      </c>
      <c r="C29" s="42">
        <v>100</v>
      </c>
      <c r="D29" s="42">
        <v>100</v>
      </c>
      <c r="E29" s="42">
        <v>100</v>
      </c>
      <c r="F29" s="43">
        <f>(47.7+43.5+48.3)/3</f>
        <v>46.5</v>
      </c>
      <c r="G29" s="11">
        <v>80</v>
      </c>
    </row>
    <row r="30" spans="1:7" ht="30" x14ac:dyDescent="0.25">
      <c r="A30" s="8" t="s">
        <v>47</v>
      </c>
      <c r="B30" s="12" t="s">
        <v>91</v>
      </c>
      <c r="C30" s="12">
        <v>100</v>
      </c>
      <c r="D30" s="12">
        <v>100</v>
      </c>
      <c r="E30" s="12">
        <v>100</v>
      </c>
      <c r="F30" s="24">
        <f>5+16+22/3</f>
        <v>28.333333333333332</v>
      </c>
      <c r="G30" s="22">
        <v>50</v>
      </c>
    </row>
    <row r="31" spans="1:7" ht="15.75" x14ac:dyDescent="0.25">
      <c r="A31" s="8" t="s">
        <v>49</v>
      </c>
      <c r="B31" s="12" t="s">
        <v>91</v>
      </c>
      <c r="C31" s="12">
        <v>100</v>
      </c>
      <c r="D31" s="12">
        <v>100</v>
      </c>
      <c r="E31" s="12">
        <v>100</v>
      </c>
      <c r="F31" s="12">
        <v>19.2</v>
      </c>
      <c r="G31" s="22">
        <v>61.5</v>
      </c>
    </row>
    <row r="32" spans="1:7" ht="15.75" x14ac:dyDescent="0.25">
      <c r="A32" s="8" t="s">
        <v>52</v>
      </c>
      <c r="B32" s="12" t="s">
        <v>92</v>
      </c>
      <c r="C32" s="38">
        <v>100</v>
      </c>
      <c r="D32" s="38">
        <v>100</v>
      </c>
      <c r="E32" s="38">
        <v>100</v>
      </c>
      <c r="F32" s="44">
        <v>47.12</v>
      </c>
      <c r="G32" s="44">
        <v>86.49</v>
      </c>
    </row>
    <row r="33" spans="1:7" ht="15.75" x14ac:dyDescent="0.25">
      <c r="A33" s="8" t="s">
        <v>53</v>
      </c>
      <c r="B33" s="12" t="s">
        <v>93</v>
      </c>
      <c r="C33" s="12">
        <v>100</v>
      </c>
      <c r="D33" s="12">
        <v>100</v>
      </c>
      <c r="E33" s="12">
        <v>100</v>
      </c>
      <c r="F33" s="12">
        <v>66.599999999999994</v>
      </c>
      <c r="G33" s="22">
        <v>74</v>
      </c>
    </row>
    <row r="34" spans="1:7" ht="15.75" x14ac:dyDescent="0.25">
      <c r="A34" s="8" t="s">
        <v>58</v>
      </c>
      <c r="B34" s="12" t="s">
        <v>88</v>
      </c>
      <c r="C34" s="23">
        <v>100</v>
      </c>
      <c r="D34" s="23">
        <v>100</v>
      </c>
      <c r="E34" s="23">
        <v>100</v>
      </c>
      <c r="F34" s="23">
        <v>31.9</v>
      </c>
      <c r="G34" s="58">
        <v>37.799999999999997</v>
      </c>
    </row>
    <row r="35" spans="1:7" ht="15.75" x14ac:dyDescent="0.25">
      <c r="A35" s="8" t="s">
        <v>59</v>
      </c>
      <c r="B35" s="12" t="s">
        <v>93</v>
      </c>
      <c r="C35" s="24">
        <v>100</v>
      </c>
      <c r="D35" s="24">
        <v>100</v>
      </c>
      <c r="E35" s="24">
        <v>100</v>
      </c>
      <c r="F35" s="12" t="s">
        <v>148</v>
      </c>
      <c r="G35" s="12" t="s">
        <v>145</v>
      </c>
    </row>
    <row r="36" spans="1:7" ht="15.75" x14ac:dyDescent="0.25">
      <c r="A36" s="8" t="s">
        <v>61</v>
      </c>
      <c r="B36" s="12" t="s">
        <v>91</v>
      </c>
      <c r="C36" s="24">
        <v>100</v>
      </c>
      <c r="D36" s="85">
        <v>100</v>
      </c>
      <c r="E36" s="48">
        <v>100</v>
      </c>
      <c r="F36" s="39">
        <v>29.2</v>
      </c>
      <c r="G36" s="39">
        <v>34.1</v>
      </c>
    </row>
    <row r="37" spans="1:7" ht="15.75" x14ac:dyDescent="0.25">
      <c r="A37" s="8" t="s">
        <v>65</v>
      </c>
      <c r="B37" s="12" t="s">
        <v>88</v>
      </c>
      <c r="C37" s="12">
        <v>100</v>
      </c>
      <c r="D37" s="12">
        <v>100</v>
      </c>
      <c r="E37" s="12">
        <v>100</v>
      </c>
      <c r="F37" s="12">
        <v>48.5</v>
      </c>
      <c r="G37" s="12">
        <v>60</v>
      </c>
    </row>
    <row r="38" spans="1:7" ht="15.75" x14ac:dyDescent="0.25">
      <c r="A38" s="8" t="s">
        <v>74</v>
      </c>
      <c r="B38" s="12" t="s">
        <v>89</v>
      </c>
      <c r="C38" s="12">
        <v>100</v>
      </c>
      <c r="D38" s="12">
        <v>100</v>
      </c>
      <c r="E38" s="12">
        <v>100</v>
      </c>
      <c r="F38" s="23" t="s">
        <v>145</v>
      </c>
      <c r="G38" s="12" t="s">
        <v>145</v>
      </c>
    </row>
    <row r="39" spans="1:7" ht="15.75" x14ac:dyDescent="0.25">
      <c r="A39" s="8" t="s">
        <v>75</v>
      </c>
      <c r="B39" s="12" t="s">
        <v>96</v>
      </c>
      <c r="C39" s="48">
        <v>100</v>
      </c>
      <c r="D39" s="48">
        <v>100</v>
      </c>
      <c r="E39" s="48">
        <v>100</v>
      </c>
      <c r="F39" s="48">
        <v>75.7</v>
      </c>
      <c r="G39" s="22">
        <v>50</v>
      </c>
    </row>
    <row r="40" spans="1:7" ht="15.75" x14ac:dyDescent="0.25">
      <c r="A40" s="8" t="s">
        <v>77</v>
      </c>
      <c r="B40" s="12" t="s">
        <v>92</v>
      </c>
      <c r="C40" s="24">
        <v>100</v>
      </c>
      <c r="D40" s="24">
        <v>100</v>
      </c>
      <c r="E40" s="24">
        <v>100</v>
      </c>
      <c r="F40" s="24">
        <v>8.6999999999999993</v>
      </c>
      <c r="G40" s="24">
        <v>42</v>
      </c>
    </row>
    <row r="41" spans="1:7" ht="15.75" x14ac:dyDescent="0.25">
      <c r="A41" s="8" t="s">
        <v>83</v>
      </c>
      <c r="B41" s="12" t="s">
        <v>92</v>
      </c>
      <c r="C41" s="12">
        <v>100</v>
      </c>
      <c r="D41" s="12">
        <v>100</v>
      </c>
      <c r="E41" s="12">
        <v>100</v>
      </c>
      <c r="F41" s="12">
        <v>42.4</v>
      </c>
      <c r="G41" s="12">
        <v>83.3</v>
      </c>
    </row>
    <row r="42" spans="1:7" ht="15.75" x14ac:dyDescent="0.25">
      <c r="A42" s="8" t="s">
        <v>85</v>
      </c>
      <c r="B42" s="12" t="s">
        <v>90</v>
      </c>
      <c r="C42" s="12">
        <v>100</v>
      </c>
      <c r="D42" s="12">
        <v>100</v>
      </c>
      <c r="E42" s="12">
        <v>100</v>
      </c>
      <c r="F42" s="55">
        <v>36.4</v>
      </c>
      <c r="G42" s="55">
        <v>41.7</v>
      </c>
    </row>
    <row r="43" spans="1:7" ht="30" x14ac:dyDescent="0.25">
      <c r="A43" s="8" t="s">
        <v>86</v>
      </c>
      <c r="B43" s="12" t="s">
        <v>96</v>
      </c>
      <c r="C43" s="12">
        <v>83.2</v>
      </c>
      <c r="D43" s="12">
        <v>83.5</v>
      </c>
      <c r="E43" s="12">
        <v>100</v>
      </c>
      <c r="F43" s="67">
        <v>31</v>
      </c>
      <c r="G43" s="22" t="s">
        <v>147</v>
      </c>
    </row>
    <row r="44" spans="1:7" ht="15.75" x14ac:dyDescent="0.25">
      <c r="A44" s="8" t="s">
        <v>55</v>
      </c>
      <c r="B44" s="12" t="s">
        <v>92</v>
      </c>
      <c r="C44" s="7">
        <v>99.9</v>
      </c>
      <c r="D44" s="7">
        <v>99.7</v>
      </c>
      <c r="E44" s="7">
        <v>99.9</v>
      </c>
      <c r="F44" s="69">
        <v>16.066666666666666</v>
      </c>
      <c r="G44" s="69">
        <v>63.7</v>
      </c>
    </row>
    <row r="45" spans="1:7" ht="15.75" x14ac:dyDescent="0.25">
      <c r="A45" s="8" t="s">
        <v>72</v>
      </c>
      <c r="B45" s="12" t="s">
        <v>89</v>
      </c>
      <c r="C45" s="12">
        <v>99.9</v>
      </c>
      <c r="D45" s="12">
        <v>99.9</v>
      </c>
      <c r="E45" s="12">
        <v>99.9</v>
      </c>
      <c r="F45" s="12">
        <v>27</v>
      </c>
      <c r="G45" s="22">
        <v>70</v>
      </c>
    </row>
    <row r="46" spans="1:7" ht="30" x14ac:dyDescent="0.25">
      <c r="A46" s="8" t="s">
        <v>9</v>
      </c>
      <c r="B46" s="12" t="s">
        <v>92</v>
      </c>
      <c r="C46" s="11">
        <v>99.7</v>
      </c>
      <c r="D46" s="11">
        <v>99.8</v>
      </c>
      <c r="E46" s="11">
        <v>99.8</v>
      </c>
      <c r="F46" s="23">
        <v>61.9</v>
      </c>
      <c r="G46" s="23">
        <v>56.7</v>
      </c>
    </row>
    <row r="47" spans="1:7" ht="15.75" x14ac:dyDescent="0.25">
      <c r="A47" s="8" t="s">
        <v>51</v>
      </c>
      <c r="B47" s="12" t="s">
        <v>89</v>
      </c>
      <c r="C47" s="11">
        <v>99.6</v>
      </c>
      <c r="D47" s="11">
        <v>99.7</v>
      </c>
      <c r="E47" s="44">
        <v>99.7</v>
      </c>
      <c r="F47" s="39">
        <v>46.1</v>
      </c>
      <c r="G47" s="39">
        <v>48.8</v>
      </c>
    </row>
    <row r="48" spans="1:7" ht="15.75" x14ac:dyDescent="0.25">
      <c r="A48" s="10" t="s">
        <v>4</v>
      </c>
      <c r="B48" s="12" t="s">
        <v>89</v>
      </c>
      <c r="C48" s="12">
        <v>98</v>
      </c>
      <c r="D48" s="12">
        <v>99.5</v>
      </c>
      <c r="E48" s="12">
        <v>99.5</v>
      </c>
      <c r="F48" s="12">
        <v>16.8</v>
      </c>
      <c r="G48" s="22">
        <v>82</v>
      </c>
    </row>
    <row r="49" spans="1:7" ht="15.75" x14ac:dyDescent="0.25">
      <c r="A49" s="8" t="s">
        <v>73</v>
      </c>
      <c r="B49" s="12" t="s">
        <v>93</v>
      </c>
      <c r="C49" s="57">
        <v>99</v>
      </c>
      <c r="D49" s="57">
        <v>99</v>
      </c>
      <c r="E49" s="57">
        <v>99.2</v>
      </c>
      <c r="F49" s="23">
        <v>70</v>
      </c>
      <c r="G49" s="23">
        <v>74</v>
      </c>
    </row>
    <row r="50" spans="1:7" ht="15.75" x14ac:dyDescent="0.25">
      <c r="A50" s="8" t="s">
        <v>31</v>
      </c>
      <c r="B50" s="12" t="s">
        <v>92</v>
      </c>
      <c r="C50" s="12">
        <v>99.1</v>
      </c>
      <c r="D50" s="12">
        <v>99.1</v>
      </c>
      <c r="E50" s="12">
        <v>99.1</v>
      </c>
      <c r="F50" s="48">
        <v>30.1</v>
      </c>
      <c r="G50" s="48">
        <v>35.4</v>
      </c>
    </row>
    <row r="51" spans="1:7" ht="15.75" x14ac:dyDescent="0.25">
      <c r="A51" s="8" t="s">
        <v>11</v>
      </c>
      <c r="B51" s="12" t="s">
        <v>93</v>
      </c>
      <c r="C51" s="48">
        <v>80</v>
      </c>
      <c r="D51" s="48">
        <v>90</v>
      </c>
      <c r="E51" s="48">
        <v>99</v>
      </c>
      <c r="F51" s="48">
        <v>8</v>
      </c>
      <c r="G51" s="12" t="s">
        <v>148</v>
      </c>
    </row>
    <row r="52" spans="1:7" ht="15.75" x14ac:dyDescent="0.25">
      <c r="A52" s="8" t="s">
        <v>56</v>
      </c>
      <c r="B52" s="12" t="s">
        <v>90</v>
      </c>
      <c r="C52" s="48">
        <v>98.8</v>
      </c>
      <c r="D52" s="48">
        <v>98.5</v>
      </c>
      <c r="E52" s="22">
        <v>98.8</v>
      </c>
      <c r="F52" s="70">
        <v>38.9</v>
      </c>
      <c r="G52" s="12">
        <v>77</v>
      </c>
    </row>
    <row r="53" spans="1:7" ht="15.75" x14ac:dyDescent="0.25">
      <c r="A53" s="8" t="s">
        <v>60</v>
      </c>
      <c r="B53" s="12" t="s">
        <v>92</v>
      </c>
      <c r="C53" s="24">
        <v>97.5</v>
      </c>
      <c r="D53" s="24">
        <v>97.6</v>
      </c>
      <c r="E53" s="24">
        <v>98.5</v>
      </c>
      <c r="F53" s="24">
        <v>48</v>
      </c>
      <c r="G53" s="24">
        <v>27.5</v>
      </c>
    </row>
    <row r="54" spans="1:7" ht="15.75" x14ac:dyDescent="0.25">
      <c r="A54" s="8" t="s">
        <v>50</v>
      </c>
      <c r="B54" s="12" t="s">
        <v>89</v>
      </c>
      <c r="C54" s="12">
        <v>98.7</v>
      </c>
      <c r="D54" s="12">
        <v>99</v>
      </c>
      <c r="E54" s="12">
        <v>98.2</v>
      </c>
      <c r="F54" s="12">
        <v>41.7</v>
      </c>
      <c r="G54" s="22">
        <v>33.299999999999997</v>
      </c>
    </row>
    <row r="55" spans="1:7" ht="15.75" x14ac:dyDescent="0.25">
      <c r="A55" s="8" t="s">
        <v>42</v>
      </c>
      <c r="B55" s="12" t="s">
        <v>92</v>
      </c>
      <c r="C55" s="12">
        <v>97.67</v>
      </c>
      <c r="D55" s="12">
        <v>97.67</v>
      </c>
      <c r="E55" s="12">
        <v>98</v>
      </c>
      <c r="F55" s="12">
        <v>90</v>
      </c>
      <c r="G55" s="12">
        <v>70</v>
      </c>
    </row>
    <row r="56" spans="1:7" ht="15.75" x14ac:dyDescent="0.25">
      <c r="A56" s="8" t="s">
        <v>62</v>
      </c>
      <c r="B56" s="12" t="s">
        <v>92</v>
      </c>
      <c r="C56" s="39">
        <v>97.4</v>
      </c>
      <c r="D56" s="39">
        <v>97.7</v>
      </c>
      <c r="E56" s="12">
        <v>97.7</v>
      </c>
      <c r="F56" s="12">
        <v>18.100000000000001</v>
      </c>
      <c r="G56" s="12">
        <v>36.4</v>
      </c>
    </row>
    <row r="57" spans="1:7" ht="30" x14ac:dyDescent="0.25">
      <c r="A57" s="8" t="s">
        <v>80</v>
      </c>
      <c r="B57" s="12" t="s">
        <v>96</v>
      </c>
      <c r="C57" s="24">
        <v>99</v>
      </c>
      <c r="D57" s="24">
        <v>80</v>
      </c>
      <c r="E57" s="24">
        <v>97.7</v>
      </c>
      <c r="F57" s="25">
        <v>14.266666666666666</v>
      </c>
      <c r="G57" s="39" t="s">
        <v>148</v>
      </c>
    </row>
    <row r="58" spans="1:7" ht="15.75" x14ac:dyDescent="0.25">
      <c r="A58" s="8" t="s">
        <v>5</v>
      </c>
      <c r="B58" s="12" t="s">
        <v>89</v>
      </c>
      <c r="C58" s="12">
        <v>94.7</v>
      </c>
      <c r="D58" s="12">
        <v>94.9</v>
      </c>
      <c r="E58" s="12">
        <v>97</v>
      </c>
      <c r="F58" s="12">
        <v>37.1</v>
      </c>
      <c r="G58" s="12">
        <v>33.799999999999997</v>
      </c>
    </row>
    <row r="59" spans="1:7" ht="15.75" x14ac:dyDescent="0.25">
      <c r="A59" s="8" t="s">
        <v>70</v>
      </c>
      <c r="B59" s="12" t="s">
        <v>92</v>
      </c>
      <c r="C59" s="12">
        <v>96.85</v>
      </c>
      <c r="D59" s="12">
        <v>96.9</v>
      </c>
      <c r="E59" s="12">
        <v>96.9</v>
      </c>
      <c r="F59" s="12">
        <v>94.3</v>
      </c>
      <c r="G59" s="12">
        <v>75</v>
      </c>
    </row>
    <row r="60" spans="1:7" ht="15.75" x14ac:dyDescent="0.25">
      <c r="A60" s="8" t="s">
        <v>16</v>
      </c>
      <c r="B60" s="12" t="s">
        <v>93</v>
      </c>
      <c r="C60" s="12">
        <v>95.7</v>
      </c>
      <c r="D60" s="12">
        <v>95.8</v>
      </c>
      <c r="E60" s="12">
        <v>95.8</v>
      </c>
      <c r="F60" s="12">
        <v>83.1</v>
      </c>
      <c r="G60" s="12">
        <v>96.8</v>
      </c>
    </row>
    <row r="61" spans="1:7" ht="15.75" x14ac:dyDescent="0.25">
      <c r="A61" s="8" t="s">
        <v>39</v>
      </c>
      <c r="B61" s="12" t="s">
        <v>91</v>
      </c>
      <c r="C61" s="12">
        <v>95.18</v>
      </c>
      <c r="D61" s="12">
        <v>79</v>
      </c>
      <c r="E61" s="12">
        <v>95.18</v>
      </c>
      <c r="F61" s="12">
        <v>43.5</v>
      </c>
      <c r="G61" s="47">
        <v>76.099999999999994</v>
      </c>
    </row>
    <row r="62" spans="1:7" ht="15.75" x14ac:dyDescent="0.25">
      <c r="A62" s="8" t="s">
        <v>64</v>
      </c>
      <c r="B62" s="12" t="s">
        <v>96</v>
      </c>
      <c r="C62" s="12">
        <v>93.5</v>
      </c>
      <c r="D62" s="12">
        <v>93.5</v>
      </c>
      <c r="E62" s="12">
        <v>95</v>
      </c>
      <c r="F62" s="23">
        <v>41.3</v>
      </c>
      <c r="G62" s="23">
        <v>62</v>
      </c>
    </row>
    <row r="63" spans="1:7" ht="15.75" x14ac:dyDescent="0.25">
      <c r="A63" s="8" t="s">
        <v>67</v>
      </c>
      <c r="B63" s="12" t="s">
        <v>93</v>
      </c>
      <c r="C63" s="46">
        <v>95</v>
      </c>
      <c r="D63" s="12">
        <v>95</v>
      </c>
      <c r="E63" s="12">
        <v>95</v>
      </c>
      <c r="F63" s="48">
        <v>12.3</v>
      </c>
      <c r="G63" s="12" t="s">
        <v>148</v>
      </c>
    </row>
    <row r="64" spans="1:7" ht="15.75" x14ac:dyDescent="0.25">
      <c r="A64" s="8" t="s">
        <v>87</v>
      </c>
      <c r="B64" s="12" t="s">
        <v>93</v>
      </c>
      <c r="C64" s="24">
        <v>95</v>
      </c>
      <c r="D64" s="24">
        <v>95</v>
      </c>
      <c r="E64" s="24">
        <v>95</v>
      </c>
      <c r="F64" s="24">
        <v>58.3</v>
      </c>
      <c r="G64" s="12">
        <v>62.5</v>
      </c>
    </row>
    <row r="65" spans="1:7" ht="15.75" x14ac:dyDescent="0.25">
      <c r="A65" s="8" t="s">
        <v>68</v>
      </c>
      <c r="B65" s="12" t="s">
        <v>94</v>
      </c>
      <c r="C65" s="40">
        <v>83</v>
      </c>
      <c r="D65" s="40">
        <v>83</v>
      </c>
      <c r="E65" s="40">
        <v>93.89</v>
      </c>
      <c r="F65" s="40">
        <v>40</v>
      </c>
      <c r="G65" s="40">
        <v>73.08</v>
      </c>
    </row>
    <row r="66" spans="1:7" ht="15.75" x14ac:dyDescent="0.25">
      <c r="A66" s="8" t="s">
        <v>38</v>
      </c>
      <c r="B66" s="12" t="s">
        <v>93</v>
      </c>
      <c r="C66" s="24">
        <v>93</v>
      </c>
      <c r="D66" s="24">
        <v>93</v>
      </c>
      <c r="E66" s="24">
        <v>93</v>
      </c>
      <c r="F66" s="24">
        <v>9.8000000000000007</v>
      </c>
      <c r="G66" s="22">
        <v>60.5</v>
      </c>
    </row>
    <row r="67" spans="1:7" ht="24.75" customHeight="1" x14ac:dyDescent="0.25">
      <c r="A67" s="8" t="s">
        <v>15</v>
      </c>
      <c r="B67" s="12" t="s">
        <v>91</v>
      </c>
      <c r="C67" s="12">
        <v>91.9</v>
      </c>
      <c r="D67" s="12">
        <v>91.9</v>
      </c>
      <c r="E67" s="12">
        <v>91.9</v>
      </c>
      <c r="F67" s="22">
        <v>23.7</v>
      </c>
      <c r="G67" s="12">
        <v>76.12</v>
      </c>
    </row>
    <row r="68" spans="1:7" ht="15.75" x14ac:dyDescent="0.25">
      <c r="A68" s="8" t="s">
        <v>76</v>
      </c>
      <c r="B68" s="12" t="s">
        <v>92</v>
      </c>
      <c r="C68" s="12">
        <v>90</v>
      </c>
      <c r="D68" s="12">
        <v>90</v>
      </c>
      <c r="E68" s="12">
        <v>90.5</v>
      </c>
      <c r="F68" s="12">
        <v>54.5</v>
      </c>
      <c r="G68" s="12">
        <v>72.8</v>
      </c>
    </row>
    <row r="69" spans="1:7" ht="15.75" x14ac:dyDescent="0.25">
      <c r="A69" s="8" t="s">
        <v>17</v>
      </c>
      <c r="B69" s="12" t="s">
        <v>94</v>
      </c>
      <c r="C69" s="7">
        <v>90</v>
      </c>
      <c r="D69" s="7">
        <v>90.1</v>
      </c>
      <c r="E69" s="7">
        <v>90.2</v>
      </c>
      <c r="F69" s="7">
        <v>45.6</v>
      </c>
      <c r="G69" s="7" t="s">
        <v>148</v>
      </c>
    </row>
    <row r="70" spans="1:7" ht="15.75" x14ac:dyDescent="0.25">
      <c r="A70" s="8" t="s">
        <v>69</v>
      </c>
      <c r="B70" s="12" t="s">
        <v>93</v>
      </c>
      <c r="C70" s="12">
        <v>90</v>
      </c>
      <c r="D70" s="12">
        <v>90.1</v>
      </c>
      <c r="E70" s="12">
        <v>90.1</v>
      </c>
      <c r="F70" s="72">
        <v>38.200000000000003</v>
      </c>
      <c r="G70" s="72">
        <v>59.5</v>
      </c>
    </row>
    <row r="71" spans="1:7" ht="30" x14ac:dyDescent="0.25">
      <c r="A71" s="8" t="s">
        <v>66</v>
      </c>
      <c r="B71" s="12" t="s">
        <v>94</v>
      </c>
      <c r="C71" s="49">
        <v>88.03</v>
      </c>
      <c r="D71" s="49">
        <v>88.1</v>
      </c>
      <c r="E71" s="12">
        <v>89.17</v>
      </c>
      <c r="F71" s="12">
        <v>33.69</v>
      </c>
      <c r="G71" s="12">
        <v>76.16</v>
      </c>
    </row>
    <row r="72" spans="1:7" ht="15.75" x14ac:dyDescent="0.25">
      <c r="A72" s="8" t="s">
        <v>8</v>
      </c>
      <c r="B72" s="12" t="s">
        <v>88</v>
      </c>
      <c r="C72" s="12">
        <v>80</v>
      </c>
      <c r="D72" s="12">
        <v>80</v>
      </c>
      <c r="E72" s="12">
        <v>89</v>
      </c>
      <c r="F72" s="39">
        <v>17.600000000000001</v>
      </c>
      <c r="G72" s="39">
        <v>13.8</v>
      </c>
    </row>
    <row r="73" spans="1:7" ht="15.75" x14ac:dyDescent="0.25">
      <c r="A73" s="8" t="s">
        <v>82</v>
      </c>
      <c r="B73" s="12" t="s">
        <v>94</v>
      </c>
      <c r="C73" s="12">
        <v>89</v>
      </c>
      <c r="D73" s="12">
        <v>89</v>
      </c>
      <c r="E73" s="12">
        <v>89</v>
      </c>
      <c r="F73" s="12" t="s">
        <v>148</v>
      </c>
      <c r="G73" s="12" t="s">
        <v>148</v>
      </c>
    </row>
    <row r="74" spans="1:7" ht="15.75" x14ac:dyDescent="0.25">
      <c r="A74" s="8" t="s">
        <v>35</v>
      </c>
      <c r="B74" s="12" t="s">
        <v>89</v>
      </c>
      <c r="C74" s="12">
        <v>87.1</v>
      </c>
      <c r="D74" s="39">
        <v>70</v>
      </c>
      <c r="E74" s="39">
        <v>87.1</v>
      </c>
      <c r="F74" s="12" t="s">
        <v>148</v>
      </c>
      <c r="G74" s="12" t="s">
        <v>148</v>
      </c>
    </row>
    <row r="75" spans="1:7" ht="15.75" x14ac:dyDescent="0.25">
      <c r="A75" s="8" t="s">
        <v>44</v>
      </c>
      <c r="B75" s="12" t="s">
        <v>93</v>
      </c>
      <c r="C75" s="12">
        <v>79.8</v>
      </c>
      <c r="D75" s="12">
        <v>80.099999999999994</v>
      </c>
      <c r="E75" s="12">
        <v>84.5</v>
      </c>
      <c r="F75" s="102">
        <v>35.1</v>
      </c>
      <c r="G75" s="103">
        <v>73.206000000000003</v>
      </c>
    </row>
    <row r="76" spans="1:7" ht="15.75" x14ac:dyDescent="0.25">
      <c r="A76" s="8" t="s">
        <v>54</v>
      </c>
      <c r="B76" s="12" t="s">
        <v>92</v>
      </c>
      <c r="C76" s="11">
        <v>82</v>
      </c>
      <c r="D76" s="12">
        <v>83</v>
      </c>
      <c r="E76" s="12">
        <v>83</v>
      </c>
      <c r="F76" s="48">
        <v>46.8</v>
      </c>
      <c r="G76" s="12">
        <v>80.3</v>
      </c>
    </row>
    <row r="77" spans="1:7" ht="15.75" x14ac:dyDescent="0.25">
      <c r="A77" s="8" t="s">
        <v>78</v>
      </c>
      <c r="B77" s="12" t="s">
        <v>90</v>
      </c>
      <c r="C77" s="73">
        <v>85.1</v>
      </c>
      <c r="D77" s="73">
        <v>85.3</v>
      </c>
      <c r="E77" s="73">
        <v>82</v>
      </c>
      <c r="F77" s="23">
        <v>21</v>
      </c>
      <c r="G77" s="58">
        <v>85</v>
      </c>
    </row>
    <row r="78" spans="1:7" ht="15.75" x14ac:dyDescent="0.25">
      <c r="A78" s="8" t="s">
        <v>30</v>
      </c>
      <c r="B78" s="12" t="s">
        <v>89</v>
      </c>
      <c r="C78" s="12">
        <v>80.5</v>
      </c>
      <c r="D78" s="12">
        <v>80.8</v>
      </c>
      <c r="E78" s="12">
        <v>80.8</v>
      </c>
      <c r="F78" s="12">
        <v>74</v>
      </c>
      <c r="G78" s="22">
        <v>75</v>
      </c>
    </row>
    <row r="79" spans="1:7" ht="15.75" x14ac:dyDescent="0.25">
      <c r="A79" s="8" t="s">
        <v>48</v>
      </c>
      <c r="B79" s="12" t="s">
        <v>92</v>
      </c>
      <c r="C79" s="48">
        <v>80.099999999999994</v>
      </c>
      <c r="D79" s="12">
        <v>80.2</v>
      </c>
      <c r="E79" s="11">
        <v>80.2</v>
      </c>
      <c r="F79" s="12">
        <v>55.8</v>
      </c>
      <c r="G79" s="12">
        <v>70</v>
      </c>
    </row>
    <row r="80" spans="1:7" ht="15.75" x14ac:dyDescent="0.25">
      <c r="A80" s="8" t="s">
        <v>20</v>
      </c>
      <c r="B80" s="12" t="s">
        <v>93</v>
      </c>
      <c r="C80" s="48">
        <v>79.3</v>
      </c>
      <c r="D80" s="48">
        <v>80</v>
      </c>
      <c r="E80" s="48">
        <v>80</v>
      </c>
      <c r="F80" s="48">
        <v>32.299999999999997</v>
      </c>
      <c r="G80" s="48">
        <v>54.3</v>
      </c>
    </row>
    <row r="81" spans="1:7" ht="15.75" x14ac:dyDescent="0.25">
      <c r="A81" s="8" t="s">
        <v>57</v>
      </c>
      <c r="B81" s="12" t="s">
        <v>91</v>
      </c>
      <c r="C81" s="45">
        <v>80</v>
      </c>
      <c r="D81" s="45">
        <v>80</v>
      </c>
      <c r="E81" s="45">
        <v>80</v>
      </c>
      <c r="F81" s="71">
        <v>48.3</v>
      </c>
      <c r="G81" s="12" t="s">
        <v>148</v>
      </c>
    </row>
    <row r="82" spans="1:7" ht="30" x14ac:dyDescent="0.25">
      <c r="A82" s="8" t="s">
        <v>84</v>
      </c>
      <c r="B82" s="12" t="s">
        <v>90</v>
      </c>
      <c r="C82" s="12">
        <v>80</v>
      </c>
      <c r="D82" s="12">
        <v>80</v>
      </c>
      <c r="E82" s="12">
        <v>80</v>
      </c>
      <c r="F82" s="12" t="s">
        <v>148</v>
      </c>
      <c r="G82" s="12" t="s">
        <v>148</v>
      </c>
    </row>
    <row r="83" spans="1:7" ht="15.75" x14ac:dyDescent="0.25">
      <c r="A83" s="8" t="s">
        <v>34</v>
      </c>
      <c r="B83" s="12" t="s">
        <v>88</v>
      </c>
      <c r="C83" s="12">
        <v>79.599999999999994</v>
      </c>
      <c r="D83" s="12">
        <v>79.7</v>
      </c>
      <c r="E83" s="12">
        <v>79.75</v>
      </c>
      <c r="F83" s="12">
        <v>88.68</v>
      </c>
      <c r="G83" s="22">
        <v>84.8</v>
      </c>
    </row>
    <row r="84" spans="1:7" ht="15.75" x14ac:dyDescent="0.25">
      <c r="A84" s="8" t="s">
        <v>13</v>
      </c>
      <c r="B84" s="12" t="s">
        <v>93</v>
      </c>
      <c r="C84" s="48">
        <v>75</v>
      </c>
      <c r="D84" s="11">
        <v>77</v>
      </c>
      <c r="E84" s="11">
        <v>77</v>
      </c>
      <c r="F84" s="11">
        <v>37.1</v>
      </c>
      <c r="G84" s="11">
        <v>60</v>
      </c>
    </row>
    <row r="85" spans="1:7" ht="15.75" x14ac:dyDescent="0.25">
      <c r="A85" s="8" t="s">
        <v>41</v>
      </c>
      <c r="B85" s="12" t="s">
        <v>90</v>
      </c>
      <c r="C85" s="11">
        <v>72</v>
      </c>
      <c r="D85" s="11">
        <v>75</v>
      </c>
      <c r="E85" s="11">
        <v>75</v>
      </c>
      <c r="F85" s="42">
        <v>20.399999999999999</v>
      </c>
      <c r="G85" s="42">
        <v>67</v>
      </c>
    </row>
    <row r="86" spans="1:7" ht="15.75" x14ac:dyDescent="0.25">
      <c r="A86" s="8" t="s">
        <v>40</v>
      </c>
      <c r="B86" s="12" t="s">
        <v>93</v>
      </c>
      <c r="C86" s="12">
        <v>60</v>
      </c>
      <c r="D86" s="12">
        <v>70</v>
      </c>
      <c r="E86" s="12">
        <v>70</v>
      </c>
      <c r="F86" s="12" t="s">
        <v>148</v>
      </c>
      <c r="G86" s="12">
        <v>44</v>
      </c>
    </row>
    <row r="87" spans="1:7" ht="15.75" x14ac:dyDescent="0.25">
      <c r="A87" s="8" t="s">
        <v>21</v>
      </c>
      <c r="B87" s="12" t="s">
        <v>94</v>
      </c>
      <c r="C87" s="12">
        <v>5.5</v>
      </c>
      <c r="D87" s="12">
        <v>50</v>
      </c>
      <c r="E87" s="12">
        <v>5.5</v>
      </c>
      <c r="F87" s="12">
        <v>0</v>
      </c>
      <c r="G87" s="12" t="s">
        <v>148</v>
      </c>
    </row>
    <row r="88" spans="1:7" ht="15" x14ac:dyDescent="0.25"/>
    <row r="89" spans="1:7" ht="15" x14ac:dyDescent="0.25"/>
    <row r="90" spans="1:7" ht="15" x14ac:dyDescent="0.25"/>
    <row r="91" spans="1:7" ht="15" x14ac:dyDescent="0.25"/>
    <row r="92" spans="1:7" ht="15" x14ac:dyDescent="0.25"/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47" r:id="rId1" display="http://mszhk.omskportal.ru/oiv/mszhk/etc/Razvitiye-konkurentsii/2/202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9" activePane="bottomLeft" state="frozen"/>
      <selection pane="bottomLeft" activeCell="G93" sqref="G93"/>
    </sheetView>
  </sheetViews>
  <sheetFormatPr defaultColWidth="9.140625" defaultRowHeight="132.75" customHeight="1" x14ac:dyDescent="0.25"/>
  <cols>
    <col min="1" max="1" width="25.140625" style="59" customWidth="1"/>
    <col min="2" max="2" width="8.42578125" style="75" customWidth="1"/>
    <col min="3" max="4" width="9.140625" style="59"/>
    <col min="5" max="5" width="17" style="59" customWidth="1"/>
    <col min="6" max="6" width="20.85546875" style="59" customWidth="1"/>
    <col min="7" max="7" width="13.7109375" style="59" customWidth="1"/>
    <col min="8" max="16384" width="9.140625" style="59"/>
  </cols>
  <sheetData>
    <row r="1" spans="1:7" ht="58.5" customHeight="1" x14ac:dyDescent="0.25">
      <c r="A1" s="124" t="s">
        <v>102</v>
      </c>
      <c r="B1" s="124"/>
      <c r="C1" s="124"/>
      <c r="D1" s="124"/>
      <c r="E1" s="124"/>
      <c r="F1" s="124"/>
      <c r="G1" s="124"/>
    </row>
    <row r="2" spans="1:7" s="62" customFormat="1" ht="153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10" t="s">
        <v>4</v>
      </c>
      <c r="B3" s="12" t="s">
        <v>89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8" t="s">
        <v>8</v>
      </c>
      <c r="B4" s="12" t="s">
        <v>88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30" x14ac:dyDescent="0.25">
      <c r="A5" s="8" t="s">
        <v>9</v>
      </c>
      <c r="B5" s="12" t="s">
        <v>92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8" t="s">
        <v>12</v>
      </c>
      <c r="B6" s="12" t="s">
        <v>90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15.75" x14ac:dyDescent="0.25">
      <c r="A7" s="8" t="s">
        <v>15</v>
      </c>
      <c r="B7" s="12" t="s">
        <v>91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8" t="s">
        <v>16</v>
      </c>
      <c r="B8" s="12" t="s">
        <v>93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8" t="s">
        <v>20</v>
      </c>
      <c r="B9" s="12" t="s">
        <v>93</v>
      </c>
      <c r="C9" s="12" t="s">
        <v>145</v>
      </c>
      <c r="D9" s="12" t="s">
        <v>145</v>
      </c>
      <c r="E9" s="12" t="s">
        <v>145</v>
      </c>
      <c r="F9" s="12" t="s">
        <v>145</v>
      </c>
      <c r="G9" s="12" t="s">
        <v>145</v>
      </c>
    </row>
    <row r="10" spans="1:7" ht="15.75" x14ac:dyDescent="0.25">
      <c r="A10" s="8" t="s">
        <v>22</v>
      </c>
      <c r="B10" s="12" t="s">
        <v>89</v>
      </c>
      <c r="C10" s="24" t="s">
        <v>145</v>
      </c>
      <c r="D10" s="24" t="s">
        <v>145</v>
      </c>
      <c r="E10" s="24" t="s">
        <v>145</v>
      </c>
      <c r="F10" s="24" t="s">
        <v>145</v>
      </c>
      <c r="G10" s="24" t="s">
        <v>145</v>
      </c>
    </row>
    <row r="11" spans="1:7" ht="30" x14ac:dyDescent="0.25">
      <c r="A11" s="8" t="s">
        <v>28</v>
      </c>
      <c r="B11" s="12" t="s">
        <v>94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22" t="s">
        <v>145</v>
      </c>
    </row>
    <row r="12" spans="1:7" ht="18.75" customHeight="1" x14ac:dyDescent="0.25">
      <c r="A12" s="8" t="s">
        <v>29</v>
      </c>
      <c r="B12" s="12" t="s">
        <v>91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22" t="s">
        <v>145</v>
      </c>
    </row>
    <row r="13" spans="1:7" ht="15.75" x14ac:dyDescent="0.25">
      <c r="A13" s="8" t="s">
        <v>32</v>
      </c>
      <c r="B13" s="12" t="s">
        <v>91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8" t="s">
        <v>42</v>
      </c>
      <c r="B14" s="12" t="s">
        <v>92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8" t="s">
        <v>43</v>
      </c>
      <c r="B15" s="12" t="s">
        <v>92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12" t="s">
        <v>145</v>
      </c>
    </row>
    <row r="16" spans="1:7" ht="15.75" x14ac:dyDescent="0.25">
      <c r="A16" s="8" t="s">
        <v>48</v>
      </c>
      <c r="B16" s="12" t="s">
        <v>92</v>
      </c>
      <c r="C16" s="23" t="s">
        <v>145</v>
      </c>
      <c r="D16" s="23" t="s">
        <v>145</v>
      </c>
      <c r="E16" s="12" t="s">
        <v>145</v>
      </c>
      <c r="F16" s="12" t="s">
        <v>145</v>
      </c>
      <c r="G16" s="12" t="s">
        <v>145</v>
      </c>
    </row>
    <row r="17" spans="1:7" ht="15.75" x14ac:dyDescent="0.25">
      <c r="A17" s="8" t="s">
        <v>50</v>
      </c>
      <c r="B17" s="12" t="s">
        <v>89</v>
      </c>
      <c r="C17" s="12" t="s">
        <v>145</v>
      </c>
      <c r="D17" s="12" t="s">
        <v>145</v>
      </c>
      <c r="E17" s="12" t="s">
        <v>145</v>
      </c>
      <c r="F17" s="12" t="s">
        <v>145</v>
      </c>
      <c r="G17" s="12" t="s">
        <v>145</v>
      </c>
    </row>
    <row r="18" spans="1:7" ht="15.75" x14ac:dyDescent="0.25">
      <c r="A18" s="8" t="s">
        <v>58</v>
      </c>
      <c r="B18" s="12" t="s">
        <v>88</v>
      </c>
      <c r="C18" s="12" t="s">
        <v>145</v>
      </c>
      <c r="D18" s="12" t="s">
        <v>145</v>
      </c>
      <c r="E18" s="12" t="s">
        <v>145</v>
      </c>
      <c r="F18" s="12" t="s">
        <v>145</v>
      </c>
      <c r="G18" s="12" t="s">
        <v>145</v>
      </c>
    </row>
    <row r="19" spans="1:7" ht="15.75" x14ac:dyDescent="0.25">
      <c r="A19" s="8" t="s">
        <v>59</v>
      </c>
      <c r="B19" s="12" t="s">
        <v>93</v>
      </c>
      <c r="C19" s="12" t="s">
        <v>145</v>
      </c>
      <c r="D19" s="12" t="s">
        <v>145</v>
      </c>
      <c r="E19" s="12" t="s">
        <v>145</v>
      </c>
      <c r="F19" s="12" t="s">
        <v>145</v>
      </c>
      <c r="G19" s="12" t="s">
        <v>145</v>
      </c>
    </row>
    <row r="20" spans="1:7" ht="15.75" x14ac:dyDescent="0.25">
      <c r="A20" s="8" t="s">
        <v>60</v>
      </c>
      <c r="B20" s="12" t="s">
        <v>92</v>
      </c>
      <c r="C20" s="12" t="s">
        <v>145</v>
      </c>
      <c r="D20" s="12" t="s">
        <v>145</v>
      </c>
      <c r="E20" s="24" t="s">
        <v>145</v>
      </c>
      <c r="F20" s="24" t="s">
        <v>145</v>
      </c>
      <c r="G20" s="12" t="s">
        <v>145</v>
      </c>
    </row>
    <row r="21" spans="1:7" ht="15.75" x14ac:dyDescent="0.25">
      <c r="A21" s="8" t="s">
        <v>61</v>
      </c>
      <c r="B21" s="12" t="s">
        <v>91</v>
      </c>
      <c r="C21" s="12" t="s">
        <v>145</v>
      </c>
      <c r="D21" s="11" t="s">
        <v>145</v>
      </c>
      <c r="E21" s="11" t="s">
        <v>145</v>
      </c>
      <c r="F21" s="11" t="s">
        <v>145</v>
      </c>
      <c r="G21" s="11" t="s">
        <v>145</v>
      </c>
    </row>
    <row r="22" spans="1:7" ht="15.75" x14ac:dyDescent="0.25">
      <c r="A22" s="8" t="s">
        <v>62</v>
      </c>
      <c r="B22" s="12" t="s">
        <v>92</v>
      </c>
      <c r="C22" s="12" t="s">
        <v>145</v>
      </c>
      <c r="D22" s="12" t="s">
        <v>145</v>
      </c>
      <c r="E22" s="12" t="s">
        <v>145</v>
      </c>
      <c r="F22" s="12">
        <v>24.4</v>
      </c>
      <c r="G22" s="12">
        <v>36.4</v>
      </c>
    </row>
    <row r="23" spans="1:7" ht="33.75" customHeight="1" x14ac:dyDescent="0.25">
      <c r="A23" s="8" t="s">
        <v>65</v>
      </c>
      <c r="B23" s="12" t="s">
        <v>88</v>
      </c>
      <c r="C23" s="12" t="s">
        <v>145</v>
      </c>
      <c r="D23" s="12" t="s">
        <v>145</v>
      </c>
      <c r="E23" s="12" t="s">
        <v>145</v>
      </c>
      <c r="F23" s="12" t="s">
        <v>145</v>
      </c>
      <c r="G23" s="12" t="s">
        <v>145</v>
      </c>
    </row>
    <row r="24" spans="1:7" ht="15.75" x14ac:dyDescent="0.25">
      <c r="A24" s="8" t="s">
        <v>67</v>
      </c>
      <c r="B24" s="12" t="s">
        <v>93</v>
      </c>
      <c r="C24" s="12" t="s">
        <v>145</v>
      </c>
      <c r="D24" s="12" t="s">
        <v>145</v>
      </c>
      <c r="E24" s="12" t="s">
        <v>145</v>
      </c>
      <c r="F24" s="12" t="s">
        <v>145</v>
      </c>
      <c r="G24" s="12" t="s">
        <v>145</v>
      </c>
    </row>
    <row r="25" spans="1:7" ht="15.75" x14ac:dyDescent="0.25">
      <c r="A25" s="8" t="s">
        <v>68</v>
      </c>
      <c r="B25" s="12" t="s">
        <v>94</v>
      </c>
      <c r="C25" s="12" t="s">
        <v>145</v>
      </c>
      <c r="D25" s="12" t="s">
        <v>145</v>
      </c>
      <c r="E25" s="12" t="s">
        <v>145</v>
      </c>
      <c r="F25" s="12">
        <v>40</v>
      </c>
      <c r="G25" s="22">
        <v>75</v>
      </c>
    </row>
    <row r="26" spans="1:7" ht="15.75" x14ac:dyDescent="0.25">
      <c r="A26" s="8" t="s">
        <v>69</v>
      </c>
      <c r="B26" s="12" t="s">
        <v>93</v>
      </c>
      <c r="C26" s="12" t="s">
        <v>145</v>
      </c>
      <c r="D26" s="12" t="s">
        <v>145</v>
      </c>
      <c r="E26" s="12" t="s">
        <v>145</v>
      </c>
      <c r="F26" s="12" t="s">
        <v>145</v>
      </c>
      <c r="G26" s="12" t="s">
        <v>145</v>
      </c>
    </row>
    <row r="27" spans="1:7" ht="15.75" x14ac:dyDescent="0.25">
      <c r="A27" s="8" t="s">
        <v>71</v>
      </c>
      <c r="B27" s="12" t="s">
        <v>93</v>
      </c>
      <c r="C27" s="12" t="s">
        <v>145</v>
      </c>
      <c r="D27" s="12" t="s">
        <v>145</v>
      </c>
      <c r="E27" s="12" t="s">
        <v>145</v>
      </c>
      <c r="F27" s="12" t="s">
        <v>145</v>
      </c>
      <c r="G27" s="12" t="s">
        <v>145</v>
      </c>
    </row>
    <row r="28" spans="1:7" ht="15.75" x14ac:dyDescent="0.25">
      <c r="A28" s="8" t="s">
        <v>76</v>
      </c>
      <c r="B28" s="12" t="s">
        <v>92</v>
      </c>
      <c r="C28" s="12" t="s">
        <v>145</v>
      </c>
      <c r="D28" s="12" t="s">
        <v>145</v>
      </c>
      <c r="E28" s="12" t="s">
        <v>145</v>
      </c>
      <c r="F28" s="12" t="s">
        <v>145</v>
      </c>
      <c r="G28" s="12" t="s">
        <v>145</v>
      </c>
    </row>
    <row r="29" spans="1:7" ht="15.75" x14ac:dyDescent="0.25">
      <c r="A29" s="8" t="s">
        <v>77</v>
      </c>
      <c r="B29" s="12" t="s">
        <v>92</v>
      </c>
      <c r="C29" s="12" t="s">
        <v>145</v>
      </c>
      <c r="D29" s="12" t="s">
        <v>145</v>
      </c>
      <c r="E29" s="12" t="s">
        <v>145</v>
      </c>
      <c r="F29" s="12" t="s">
        <v>145</v>
      </c>
      <c r="G29" s="12" t="s">
        <v>145</v>
      </c>
    </row>
    <row r="30" spans="1:7" ht="15.75" x14ac:dyDescent="0.25">
      <c r="A30" s="8" t="s">
        <v>78</v>
      </c>
      <c r="B30" s="12" t="s">
        <v>90</v>
      </c>
      <c r="C30" s="12" t="s">
        <v>145</v>
      </c>
      <c r="D30" s="12" t="s">
        <v>145</v>
      </c>
      <c r="E30" s="12" t="s">
        <v>145</v>
      </c>
      <c r="F30" s="12" t="s">
        <v>145</v>
      </c>
      <c r="G30" s="12" t="s">
        <v>145</v>
      </c>
    </row>
    <row r="31" spans="1:7" ht="15.75" x14ac:dyDescent="0.25">
      <c r="A31" s="8" t="s">
        <v>79</v>
      </c>
      <c r="B31" s="12" t="s">
        <v>89</v>
      </c>
      <c r="C31" s="24" t="s">
        <v>145</v>
      </c>
      <c r="D31" s="12" t="s">
        <v>145</v>
      </c>
      <c r="E31" s="12" t="s">
        <v>145</v>
      </c>
      <c r="F31" s="12" t="s">
        <v>145</v>
      </c>
      <c r="G31" s="12" t="s">
        <v>145</v>
      </c>
    </row>
    <row r="32" spans="1:7" ht="15.75" x14ac:dyDescent="0.25">
      <c r="A32" s="8" t="s">
        <v>81</v>
      </c>
      <c r="B32" s="12" t="s">
        <v>96</v>
      </c>
      <c r="C32" s="12" t="s">
        <v>145</v>
      </c>
      <c r="D32" s="12" t="s">
        <v>145</v>
      </c>
      <c r="E32" s="12" t="s">
        <v>145</v>
      </c>
      <c r="F32" s="12" t="s">
        <v>145</v>
      </c>
      <c r="G32" s="12" t="s">
        <v>145</v>
      </c>
    </row>
    <row r="33" spans="1:7" ht="15.75" x14ac:dyDescent="0.25">
      <c r="A33" s="8" t="s">
        <v>36</v>
      </c>
      <c r="B33" s="12" t="s">
        <v>95</v>
      </c>
      <c r="C33" s="48">
        <v>82</v>
      </c>
      <c r="D33" s="48">
        <v>83</v>
      </c>
      <c r="E33" s="48" t="s">
        <v>148</v>
      </c>
      <c r="F33" s="48">
        <v>65.7</v>
      </c>
      <c r="G33" s="48">
        <v>61.3</v>
      </c>
    </row>
    <row r="34" spans="1:7" ht="15.75" x14ac:dyDescent="0.25">
      <c r="A34" s="8" t="s">
        <v>5</v>
      </c>
      <c r="B34" s="12" t="s">
        <v>89</v>
      </c>
      <c r="C34" s="12">
        <v>100</v>
      </c>
      <c r="D34" s="12">
        <v>100</v>
      </c>
      <c r="E34" s="12">
        <v>100</v>
      </c>
      <c r="F34" s="12">
        <v>73.7</v>
      </c>
      <c r="G34" s="12">
        <v>66</v>
      </c>
    </row>
    <row r="35" spans="1:7" ht="15.75" x14ac:dyDescent="0.25">
      <c r="A35" s="8" t="s">
        <v>6</v>
      </c>
      <c r="B35" s="12" t="s">
        <v>90</v>
      </c>
      <c r="C35" s="12">
        <v>86</v>
      </c>
      <c r="D35" s="12">
        <v>86</v>
      </c>
      <c r="E35" s="12">
        <v>100</v>
      </c>
      <c r="F35" s="12">
        <v>27.5</v>
      </c>
      <c r="G35" s="22">
        <v>38.9</v>
      </c>
    </row>
    <row r="36" spans="1:7" ht="15.75" x14ac:dyDescent="0.25">
      <c r="A36" s="8" t="s">
        <v>7</v>
      </c>
      <c r="B36" s="12" t="s">
        <v>91</v>
      </c>
      <c r="C36" s="12">
        <v>100</v>
      </c>
      <c r="D36" s="12">
        <v>100</v>
      </c>
      <c r="E36" s="12">
        <v>100</v>
      </c>
      <c r="F36" s="12">
        <v>56.3</v>
      </c>
      <c r="G36" s="12">
        <v>100</v>
      </c>
    </row>
    <row r="37" spans="1:7" ht="30" x14ac:dyDescent="0.25">
      <c r="A37" s="8" t="s">
        <v>23</v>
      </c>
      <c r="B37" s="12" t="s">
        <v>94</v>
      </c>
      <c r="C37" s="12">
        <v>100</v>
      </c>
      <c r="D37" s="12">
        <v>100</v>
      </c>
      <c r="E37" s="12">
        <v>100</v>
      </c>
      <c r="F37" s="23">
        <v>65.099999999999994</v>
      </c>
      <c r="G37" s="23">
        <v>71.2</v>
      </c>
    </row>
    <row r="38" spans="1:7" ht="15.75" x14ac:dyDescent="0.25">
      <c r="A38" s="8" t="s">
        <v>27</v>
      </c>
      <c r="B38" s="12" t="s">
        <v>90</v>
      </c>
      <c r="C38" s="12">
        <v>99</v>
      </c>
      <c r="D38" s="12">
        <v>99</v>
      </c>
      <c r="E38" s="12">
        <v>100</v>
      </c>
      <c r="F38" s="12">
        <v>26.5</v>
      </c>
      <c r="G38" s="22">
        <v>80</v>
      </c>
    </row>
    <row r="39" spans="1:7" ht="15.75" x14ac:dyDescent="0.25">
      <c r="A39" s="8" t="s">
        <v>56</v>
      </c>
      <c r="B39" s="12" t="s">
        <v>90</v>
      </c>
      <c r="C39" s="48">
        <v>100</v>
      </c>
      <c r="D39" s="48">
        <v>100</v>
      </c>
      <c r="E39" s="48">
        <v>100</v>
      </c>
      <c r="F39" s="70">
        <v>45.9</v>
      </c>
      <c r="G39" s="12">
        <v>100</v>
      </c>
    </row>
    <row r="40" spans="1:7" ht="15.75" x14ac:dyDescent="0.25">
      <c r="A40" s="8" t="s">
        <v>57</v>
      </c>
      <c r="B40" s="12" t="s">
        <v>91</v>
      </c>
      <c r="C40" s="45">
        <v>100</v>
      </c>
      <c r="D40" s="45">
        <v>100</v>
      </c>
      <c r="E40" s="45">
        <v>100</v>
      </c>
      <c r="F40" s="71">
        <v>56</v>
      </c>
      <c r="G40" s="12" t="s">
        <v>148</v>
      </c>
    </row>
    <row r="41" spans="1:7" ht="15.75" x14ac:dyDescent="0.25">
      <c r="A41" s="8" t="s">
        <v>70</v>
      </c>
      <c r="B41" s="12" t="s">
        <v>92</v>
      </c>
      <c r="C41" s="12">
        <v>100</v>
      </c>
      <c r="D41" s="12">
        <v>100</v>
      </c>
      <c r="E41" s="12">
        <v>100</v>
      </c>
      <c r="F41" s="12">
        <v>86.2</v>
      </c>
      <c r="G41" s="12">
        <v>99</v>
      </c>
    </row>
    <row r="42" spans="1:7" ht="15.75" x14ac:dyDescent="0.25">
      <c r="A42" s="8" t="s">
        <v>75</v>
      </c>
      <c r="B42" s="12" t="s">
        <v>96</v>
      </c>
      <c r="C42" s="48">
        <v>100</v>
      </c>
      <c r="D42" s="48">
        <v>100</v>
      </c>
      <c r="E42" s="48">
        <v>100</v>
      </c>
      <c r="F42" s="48">
        <v>68</v>
      </c>
      <c r="G42" s="22">
        <v>60</v>
      </c>
    </row>
    <row r="43" spans="1:7" ht="15.75" x14ac:dyDescent="0.25">
      <c r="A43" s="8" t="s">
        <v>82</v>
      </c>
      <c r="B43" s="12" t="s">
        <v>94</v>
      </c>
      <c r="C43" s="12">
        <v>100</v>
      </c>
      <c r="D43" s="12">
        <v>100</v>
      </c>
      <c r="E43" s="12">
        <v>100</v>
      </c>
      <c r="F43" s="12" t="s">
        <v>148</v>
      </c>
      <c r="G43" s="12" t="s">
        <v>148</v>
      </c>
    </row>
    <row r="44" spans="1:7" ht="15.75" x14ac:dyDescent="0.25">
      <c r="A44" s="8" t="s">
        <v>87</v>
      </c>
      <c r="B44" s="12" t="s">
        <v>93</v>
      </c>
      <c r="C44" s="24">
        <v>100</v>
      </c>
      <c r="D44" s="24">
        <v>100</v>
      </c>
      <c r="E44" s="24">
        <v>100</v>
      </c>
      <c r="F44" s="24">
        <v>60.3</v>
      </c>
      <c r="G44" s="12">
        <v>87.2</v>
      </c>
    </row>
    <row r="45" spans="1:7" ht="15.75" x14ac:dyDescent="0.25">
      <c r="A45" s="8" t="s">
        <v>55</v>
      </c>
      <c r="B45" s="12" t="s">
        <v>92</v>
      </c>
      <c r="C45" s="7">
        <v>99.5</v>
      </c>
      <c r="D45" s="7">
        <v>85.2</v>
      </c>
      <c r="E45" s="7">
        <v>99.5</v>
      </c>
      <c r="F45" s="69">
        <v>34.266666666666673</v>
      </c>
      <c r="G45" s="69">
        <v>63.7</v>
      </c>
    </row>
    <row r="46" spans="1:7" ht="15.75" x14ac:dyDescent="0.25">
      <c r="A46" s="8" t="s">
        <v>14</v>
      </c>
      <c r="B46" s="12" t="s">
        <v>88</v>
      </c>
      <c r="C46" s="12">
        <v>98.3</v>
      </c>
      <c r="D46" s="12">
        <v>80.900000000000006</v>
      </c>
      <c r="E46" s="12">
        <v>98.8</v>
      </c>
      <c r="F46" s="12">
        <v>46.4</v>
      </c>
      <c r="G46" s="22">
        <v>57.1</v>
      </c>
    </row>
    <row r="47" spans="1:7" ht="30" x14ac:dyDescent="0.25">
      <c r="A47" s="8" t="s">
        <v>66</v>
      </c>
      <c r="B47" s="12" t="s">
        <v>94</v>
      </c>
      <c r="C47" s="24">
        <v>98.5</v>
      </c>
      <c r="D47" s="24">
        <v>98.6</v>
      </c>
      <c r="E47" s="24">
        <v>98.6</v>
      </c>
      <c r="F47" s="12">
        <v>35.51</v>
      </c>
      <c r="G47" s="12">
        <v>76.16</v>
      </c>
    </row>
    <row r="48" spans="1:7" ht="15.75" x14ac:dyDescent="0.25">
      <c r="A48" s="8" t="s">
        <v>25</v>
      </c>
      <c r="B48" s="12" t="s">
        <v>88</v>
      </c>
      <c r="C48" s="23">
        <v>85</v>
      </c>
      <c r="D48" s="23" t="s">
        <v>147</v>
      </c>
      <c r="E48" s="23">
        <v>98</v>
      </c>
      <c r="F48" s="12">
        <f>$H$4</f>
        <v>0</v>
      </c>
      <c r="G48" s="12">
        <f>$I$4</f>
        <v>0</v>
      </c>
    </row>
    <row r="49" spans="1:7" ht="15.75" x14ac:dyDescent="0.25">
      <c r="A49" s="8" t="s">
        <v>74</v>
      </c>
      <c r="B49" s="12" t="s">
        <v>89</v>
      </c>
      <c r="C49" s="12">
        <v>97</v>
      </c>
      <c r="D49" s="12">
        <v>97</v>
      </c>
      <c r="E49" s="12">
        <v>97</v>
      </c>
      <c r="F49" s="23" t="s">
        <v>148</v>
      </c>
      <c r="G49" s="23" t="s">
        <v>148</v>
      </c>
    </row>
    <row r="50" spans="1:7" ht="15.75" x14ac:dyDescent="0.25">
      <c r="A50" s="8" t="s">
        <v>41</v>
      </c>
      <c r="B50" s="12" t="s">
        <v>90</v>
      </c>
      <c r="C50" s="11">
        <v>93.4</v>
      </c>
      <c r="D50" s="11">
        <v>94</v>
      </c>
      <c r="E50" s="11">
        <v>96.6</v>
      </c>
      <c r="F50" s="42">
        <v>21.3</v>
      </c>
      <c r="G50" s="42">
        <v>67</v>
      </c>
    </row>
    <row r="51" spans="1:7" ht="15.75" x14ac:dyDescent="0.25">
      <c r="A51" s="8" t="s">
        <v>72</v>
      </c>
      <c r="B51" s="12" t="s">
        <v>89</v>
      </c>
      <c r="C51" s="12">
        <v>96</v>
      </c>
      <c r="D51" s="12">
        <v>96</v>
      </c>
      <c r="E51" s="12">
        <v>96</v>
      </c>
      <c r="F51" s="12">
        <v>29</v>
      </c>
      <c r="G51" s="22">
        <v>75</v>
      </c>
    </row>
    <row r="52" spans="1:7" ht="15.75" x14ac:dyDescent="0.25">
      <c r="A52" s="8" t="s">
        <v>31</v>
      </c>
      <c r="B52" s="12" t="s">
        <v>92</v>
      </c>
      <c r="C52" s="12">
        <v>93.65</v>
      </c>
      <c r="D52" s="12">
        <v>92.3</v>
      </c>
      <c r="E52" s="12">
        <v>95</v>
      </c>
      <c r="F52" s="48">
        <v>37.6</v>
      </c>
      <c r="G52" s="48">
        <v>45.7</v>
      </c>
    </row>
    <row r="53" spans="1:7" ht="15.75" x14ac:dyDescent="0.25">
      <c r="A53" s="8" t="s">
        <v>63</v>
      </c>
      <c r="B53" s="12" t="s">
        <v>90</v>
      </c>
      <c r="C53" s="12">
        <v>85</v>
      </c>
      <c r="D53" s="12">
        <v>95</v>
      </c>
      <c r="E53" s="12">
        <v>95</v>
      </c>
      <c r="F53" s="12" t="s">
        <v>145</v>
      </c>
      <c r="G53" s="12" t="s">
        <v>145</v>
      </c>
    </row>
    <row r="54" spans="1:7" ht="15.75" x14ac:dyDescent="0.25">
      <c r="A54" s="8" t="s">
        <v>73</v>
      </c>
      <c r="B54" s="12" t="s">
        <v>93</v>
      </c>
      <c r="C54" s="57">
        <v>95</v>
      </c>
      <c r="D54" s="57">
        <v>95</v>
      </c>
      <c r="E54" s="57">
        <v>95</v>
      </c>
      <c r="F54" s="23">
        <v>67</v>
      </c>
      <c r="G54" s="23">
        <v>72</v>
      </c>
    </row>
    <row r="55" spans="1:7" ht="15.75" x14ac:dyDescent="0.25">
      <c r="A55" s="8" t="s">
        <v>19</v>
      </c>
      <c r="B55" s="12" t="s">
        <v>90</v>
      </c>
      <c r="C55" s="38">
        <v>97.4</v>
      </c>
      <c r="D55" s="12">
        <v>85.8</v>
      </c>
      <c r="E55" s="12">
        <v>93.8</v>
      </c>
      <c r="F55" s="39" t="s">
        <v>148</v>
      </c>
      <c r="G55" s="39" t="s">
        <v>148</v>
      </c>
    </row>
    <row r="56" spans="1:7" ht="15.75" x14ac:dyDescent="0.25">
      <c r="A56" s="8" t="s">
        <v>10</v>
      </c>
      <c r="B56" s="12" t="s">
        <v>93</v>
      </c>
      <c r="C56" s="12">
        <v>92.8</v>
      </c>
      <c r="D56" s="12">
        <v>93.3</v>
      </c>
      <c r="E56" s="12">
        <v>93.5</v>
      </c>
      <c r="F56" s="12">
        <v>61.3</v>
      </c>
      <c r="G56" s="22">
        <v>76.900000000000006</v>
      </c>
    </row>
    <row r="57" spans="1:7" ht="15.75" x14ac:dyDescent="0.25">
      <c r="A57" s="8" t="s">
        <v>26</v>
      </c>
      <c r="B57" s="12" t="s">
        <v>93</v>
      </c>
      <c r="C57" s="11">
        <v>81</v>
      </c>
      <c r="D57" s="11">
        <v>81</v>
      </c>
      <c r="E57" s="11">
        <v>93.5</v>
      </c>
      <c r="F57" s="11">
        <v>44.05</v>
      </c>
      <c r="G57" s="44">
        <v>90.91</v>
      </c>
    </row>
    <row r="58" spans="1:7" ht="15.75" x14ac:dyDescent="0.25">
      <c r="A58" s="8" t="s">
        <v>11</v>
      </c>
      <c r="B58" s="12" t="s">
        <v>93</v>
      </c>
      <c r="C58" s="48">
        <v>82</v>
      </c>
      <c r="D58" s="48">
        <v>80</v>
      </c>
      <c r="E58" s="48">
        <v>93.3</v>
      </c>
      <c r="F58" s="48">
        <v>27.7</v>
      </c>
      <c r="G58" s="12" t="s">
        <v>148</v>
      </c>
    </row>
    <row r="59" spans="1:7" ht="15.75" x14ac:dyDescent="0.25">
      <c r="A59" s="8" t="s">
        <v>85</v>
      </c>
      <c r="B59" s="12" t="s">
        <v>90</v>
      </c>
      <c r="C59" s="12">
        <v>92</v>
      </c>
      <c r="D59" s="12">
        <v>92</v>
      </c>
      <c r="E59" s="12">
        <v>93.2</v>
      </c>
      <c r="F59" s="55">
        <v>42.3</v>
      </c>
      <c r="G59" s="55">
        <v>46</v>
      </c>
    </row>
    <row r="60" spans="1:7" ht="15.75" x14ac:dyDescent="0.25">
      <c r="A60" s="8" t="s">
        <v>40</v>
      </c>
      <c r="B60" s="12" t="s">
        <v>93</v>
      </c>
      <c r="C60" s="12">
        <v>92</v>
      </c>
      <c r="D60" s="12">
        <v>93</v>
      </c>
      <c r="E60" s="12">
        <v>93</v>
      </c>
      <c r="F60" s="12">
        <v>25.1</v>
      </c>
      <c r="G60" s="12" t="s">
        <v>148</v>
      </c>
    </row>
    <row r="61" spans="1:7" ht="15.75" x14ac:dyDescent="0.25">
      <c r="A61" s="8" t="s">
        <v>35</v>
      </c>
      <c r="B61" s="12" t="s">
        <v>89</v>
      </c>
      <c r="C61" s="12">
        <v>50</v>
      </c>
      <c r="D61" s="39">
        <v>70</v>
      </c>
      <c r="E61" s="39">
        <v>92</v>
      </c>
      <c r="F61" s="12" t="s">
        <v>148</v>
      </c>
      <c r="G61" s="12" t="s">
        <v>148</v>
      </c>
    </row>
    <row r="62" spans="1:7" ht="15.75" x14ac:dyDescent="0.25">
      <c r="A62" s="8" t="s">
        <v>38</v>
      </c>
      <c r="B62" s="12" t="s">
        <v>93</v>
      </c>
      <c r="C62" s="24">
        <v>92</v>
      </c>
      <c r="D62" s="24">
        <v>92</v>
      </c>
      <c r="E62" s="24">
        <v>92</v>
      </c>
      <c r="F62" s="24">
        <v>17.3</v>
      </c>
      <c r="G62" s="22">
        <v>60.5</v>
      </c>
    </row>
    <row r="63" spans="1:7" ht="15.75" x14ac:dyDescent="0.25">
      <c r="A63" s="8" t="s">
        <v>45</v>
      </c>
      <c r="B63" s="12" t="s">
        <v>93</v>
      </c>
      <c r="C63" s="39">
        <v>88</v>
      </c>
      <c r="D63" s="39">
        <v>90</v>
      </c>
      <c r="E63" s="39">
        <v>90.2</v>
      </c>
      <c r="F63" s="12">
        <v>58</v>
      </c>
      <c r="G63" s="22">
        <v>60</v>
      </c>
    </row>
    <row r="64" spans="1:7" ht="15.75" x14ac:dyDescent="0.25">
      <c r="A64" s="8" t="s">
        <v>46</v>
      </c>
      <c r="B64" s="12" t="s">
        <v>91</v>
      </c>
      <c r="C64" s="42">
        <v>89.37</v>
      </c>
      <c r="D64" s="42">
        <v>87.51</v>
      </c>
      <c r="E64" s="42">
        <v>89.64</v>
      </c>
      <c r="F64" s="43">
        <f>(56.8+53.9+56.5)/3</f>
        <v>55.733333333333327</v>
      </c>
      <c r="G64" s="11">
        <v>60</v>
      </c>
    </row>
    <row r="65" spans="1:7" ht="15.75" x14ac:dyDescent="0.25">
      <c r="A65" s="8" t="s">
        <v>44</v>
      </c>
      <c r="B65" s="12" t="s">
        <v>93</v>
      </c>
      <c r="C65" s="12">
        <v>87.8</v>
      </c>
      <c r="D65" s="12">
        <v>89</v>
      </c>
      <c r="E65" s="12">
        <v>89</v>
      </c>
      <c r="F65" s="102">
        <v>32.0399029126214</v>
      </c>
      <c r="G65" s="103">
        <v>62.17</v>
      </c>
    </row>
    <row r="66" spans="1:7" ht="15.75" x14ac:dyDescent="0.25">
      <c r="A66" s="8" t="s">
        <v>51</v>
      </c>
      <c r="B66" s="12" t="s">
        <v>89</v>
      </c>
      <c r="C66" s="11">
        <v>88.2</v>
      </c>
      <c r="D66" s="11">
        <v>88.4</v>
      </c>
      <c r="E66" s="44">
        <v>88.4</v>
      </c>
      <c r="F66" s="39">
        <v>46.3</v>
      </c>
      <c r="G66" s="39">
        <v>42.4</v>
      </c>
    </row>
    <row r="67" spans="1:7" ht="15.75" x14ac:dyDescent="0.25">
      <c r="A67" s="8" t="s">
        <v>3</v>
      </c>
      <c r="B67" s="12" t="s">
        <v>88</v>
      </c>
      <c r="C67" s="12">
        <v>88</v>
      </c>
      <c r="D67" s="39">
        <v>88</v>
      </c>
      <c r="E67" s="39">
        <v>88</v>
      </c>
      <c r="F67" s="39">
        <v>34.5</v>
      </c>
      <c r="G67" s="39">
        <v>61</v>
      </c>
    </row>
    <row r="68" spans="1:7" ht="15.75" x14ac:dyDescent="0.25">
      <c r="A68" s="8" t="s">
        <v>24</v>
      </c>
      <c r="B68" s="12" t="s">
        <v>91</v>
      </c>
      <c r="C68" s="12">
        <v>87.6</v>
      </c>
      <c r="D68" s="12">
        <v>88</v>
      </c>
      <c r="E68" s="12">
        <v>87.8</v>
      </c>
      <c r="F68" s="67">
        <v>42.7</v>
      </c>
      <c r="G68" s="12">
        <v>100</v>
      </c>
    </row>
    <row r="69" spans="1:7" ht="30" x14ac:dyDescent="0.25">
      <c r="A69" s="8" t="s">
        <v>86</v>
      </c>
      <c r="B69" s="12" t="s">
        <v>96</v>
      </c>
      <c r="C69" s="12">
        <v>44</v>
      </c>
      <c r="D69" s="12">
        <v>50</v>
      </c>
      <c r="E69" s="12">
        <v>87.5</v>
      </c>
      <c r="F69" s="67">
        <v>34</v>
      </c>
      <c r="G69" s="22" t="s">
        <v>147</v>
      </c>
    </row>
    <row r="70" spans="1:7" ht="15.75" x14ac:dyDescent="0.25">
      <c r="A70" s="8" t="s">
        <v>30</v>
      </c>
      <c r="B70" s="12" t="s">
        <v>89</v>
      </c>
      <c r="C70" s="12">
        <v>87</v>
      </c>
      <c r="D70" s="12">
        <v>87.1</v>
      </c>
      <c r="E70" s="12">
        <v>87.1</v>
      </c>
      <c r="F70" s="12">
        <v>75.5</v>
      </c>
      <c r="G70" s="22">
        <v>80</v>
      </c>
    </row>
    <row r="71" spans="1:7" ht="15.75" x14ac:dyDescent="0.25">
      <c r="A71" s="8" t="s">
        <v>33</v>
      </c>
      <c r="B71" s="12" t="s">
        <v>93</v>
      </c>
      <c r="C71" s="12">
        <v>87</v>
      </c>
      <c r="D71" s="12">
        <v>87</v>
      </c>
      <c r="E71" s="12">
        <v>87</v>
      </c>
      <c r="F71" s="12">
        <v>48</v>
      </c>
      <c r="G71" s="12">
        <v>84.8</v>
      </c>
    </row>
    <row r="72" spans="1:7" ht="15.75" x14ac:dyDescent="0.25">
      <c r="A72" s="8" t="s">
        <v>34</v>
      </c>
      <c r="B72" s="12" t="s">
        <v>88</v>
      </c>
      <c r="C72" s="12">
        <v>85.6</v>
      </c>
      <c r="D72" s="12">
        <v>85.7</v>
      </c>
      <c r="E72" s="12">
        <v>85.74</v>
      </c>
      <c r="F72" s="12">
        <v>82.47</v>
      </c>
      <c r="G72" s="22">
        <v>89.07</v>
      </c>
    </row>
    <row r="73" spans="1:7" ht="30" x14ac:dyDescent="0.25">
      <c r="A73" s="8" t="s">
        <v>80</v>
      </c>
      <c r="B73" s="12" t="s">
        <v>96</v>
      </c>
      <c r="C73" s="24">
        <v>80</v>
      </c>
      <c r="D73" s="24">
        <v>85</v>
      </c>
      <c r="E73" s="24">
        <v>85</v>
      </c>
      <c r="F73" s="25">
        <v>15.466666666666667</v>
      </c>
      <c r="G73" s="39" t="s">
        <v>148</v>
      </c>
    </row>
    <row r="74" spans="1:7" ht="15.75" x14ac:dyDescent="0.25">
      <c r="A74" s="8" t="s">
        <v>39</v>
      </c>
      <c r="B74" s="12" t="s">
        <v>91</v>
      </c>
      <c r="C74" s="12">
        <v>95.6</v>
      </c>
      <c r="D74" s="12">
        <v>95.3</v>
      </c>
      <c r="E74" s="12">
        <v>84.8</v>
      </c>
      <c r="F74" s="12">
        <v>48</v>
      </c>
      <c r="G74" s="47">
        <v>67</v>
      </c>
    </row>
    <row r="75" spans="1:7" ht="15.75" x14ac:dyDescent="0.25">
      <c r="A75" s="8" t="s">
        <v>49</v>
      </c>
      <c r="B75" s="12" t="s">
        <v>91</v>
      </c>
      <c r="C75" s="12">
        <v>83.8</v>
      </c>
      <c r="D75" s="12">
        <v>84.5</v>
      </c>
      <c r="E75" s="12">
        <v>84.5</v>
      </c>
      <c r="F75" s="12">
        <v>29.4</v>
      </c>
      <c r="G75" s="22">
        <v>61.5</v>
      </c>
    </row>
    <row r="76" spans="1:7" ht="15.75" x14ac:dyDescent="0.25">
      <c r="A76" s="8" t="s">
        <v>13</v>
      </c>
      <c r="B76" s="12" t="s">
        <v>93</v>
      </c>
      <c r="C76" s="11">
        <v>84.1</v>
      </c>
      <c r="D76" s="11">
        <v>84.3</v>
      </c>
      <c r="E76" s="11">
        <v>84.3</v>
      </c>
      <c r="F76" s="11">
        <v>35.6</v>
      </c>
      <c r="G76" s="11">
        <v>70</v>
      </c>
    </row>
    <row r="77" spans="1:7" ht="15.75" x14ac:dyDescent="0.25">
      <c r="A77" s="8" t="s">
        <v>54</v>
      </c>
      <c r="B77" s="12" t="s">
        <v>92</v>
      </c>
      <c r="C77" s="11">
        <v>71</v>
      </c>
      <c r="D77" s="12">
        <v>80</v>
      </c>
      <c r="E77" s="12">
        <v>82</v>
      </c>
      <c r="F77" s="48">
        <v>52.1</v>
      </c>
      <c r="G77" s="12">
        <v>80.3</v>
      </c>
    </row>
    <row r="78" spans="1:7" ht="15.75" x14ac:dyDescent="0.25">
      <c r="A78" s="8" t="s">
        <v>83</v>
      </c>
      <c r="B78" s="12" t="s">
        <v>92</v>
      </c>
      <c r="C78" s="12">
        <v>72.5</v>
      </c>
      <c r="D78" s="12">
        <v>78</v>
      </c>
      <c r="E78" s="12">
        <v>80.7</v>
      </c>
      <c r="F78" s="12">
        <v>51.1</v>
      </c>
      <c r="G78" s="12">
        <v>100</v>
      </c>
    </row>
    <row r="79" spans="1:7" ht="15.75" x14ac:dyDescent="0.25">
      <c r="A79" s="8" t="s">
        <v>17</v>
      </c>
      <c r="B79" s="12" t="s">
        <v>94</v>
      </c>
      <c r="C79" s="7">
        <v>80</v>
      </c>
      <c r="D79" s="7">
        <v>80</v>
      </c>
      <c r="E79" s="7">
        <v>80</v>
      </c>
      <c r="F79" s="7">
        <v>46.6</v>
      </c>
      <c r="G79" s="7" t="s">
        <v>148</v>
      </c>
    </row>
    <row r="80" spans="1:7" ht="30" x14ac:dyDescent="0.25">
      <c r="A80" s="8" t="s">
        <v>18</v>
      </c>
      <c r="B80" s="12" t="s">
        <v>90</v>
      </c>
      <c r="C80" s="12">
        <v>83</v>
      </c>
      <c r="D80" s="12">
        <v>72</v>
      </c>
      <c r="E80" s="12">
        <v>80</v>
      </c>
      <c r="F80" s="12">
        <v>20.3</v>
      </c>
      <c r="G80" s="22">
        <v>11</v>
      </c>
    </row>
    <row r="81" spans="1:7" ht="30" x14ac:dyDescent="0.25">
      <c r="A81" s="8" t="s">
        <v>47</v>
      </c>
      <c r="B81" s="12" t="s">
        <v>91</v>
      </c>
      <c r="C81" s="12">
        <v>80</v>
      </c>
      <c r="D81" s="12">
        <v>80</v>
      </c>
      <c r="E81" s="12">
        <v>80</v>
      </c>
      <c r="F81" s="24">
        <f>18+16+25/3</f>
        <v>42.333333333333336</v>
      </c>
      <c r="G81" s="22">
        <v>50</v>
      </c>
    </row>
    <row r="82" spans="1:7" ht="15.75" x14ac:dyDescent="0.25">
      <c r="A82" s="8" t="s">
        <v>52</v>
      </c>
      <c r="B82" s="12" t="s">
        <v>92</v>
      </c>
      <c r="C82" s="38">
        <v>80</v>
      </c>
      <c r="D82" s="38">
        <v>80</v>
      </c>
      <c r="E82" s="38">
        <v>80</v>
      </c>
      <c r="F82" s="44">
        <v>50.15</v>
      </c>
      <c r="G82" s="44">
        <v>81.819999999999993</v>
      </c>
    </row>
    <row r="83" spans="1:7" ht="15.75" x14ac:dyDescent="0.25">
      <c r="A83" s="8" t="s">
        <v>37</v>
      </c>
      <c r="B83" s="12" t="s">
        <v>96</v>
      </c>
      <c r="C83" s="48">
        <v>78</v>
      </c>
      <c r="D83" s="48">
        <v>79</v>
      </c>
      <c r="E83" s="48">
        <v>79</v>
      </c>
      <c r="F83" s="48">
        <v>39.700000000000003</v>
      </c>
      <c r="G83" s="48">
        <v>49.2</v>
      </c>
    </row>
    <row r="84" spans="1:7" ht="15.75" x14ac:dyDescent="0.25">
      <c r="A84" s="8" t="s">
        <v>53</v>
      </c>
      <c r="B84" s="12" t="s">
        <v>93</v>
      </c>
      <c r="C84" s="12">
        <v>62</v>
      </c>
      <c r="D84" s="12">
        <v>70</v>
      </c>
      <c r="E84" s="12">
        <v>78</v>
      </c>
      <c r="F84" s="12">
        <v>69.900000000000006</v>
      </c>
      <c r="G84" s="22">
        <v>77</v>
      </c>
    </row>
    <row r="85" spans="1:7" ht="30" x14ac:dyDescent="0.25">
      <c r="A85" s="8" t="s">
        <v>84</v>
      </c>
      <c r="B85" s="12" t="s">
        <v>90</v>
      </c>
      <c r="C85" s="12">
        <v>60</v>
      </c>
      <c r="D85" s="12">
        <v>70</v>
      </c>
      <c r="E85" s="12">
        <v>71</v>
      </c>
      <c r="F85" s="12" t="s">
        <v>148</v>
      </c>
      <c r="G85" s="12" t="s">
        <v>148</v>
      </c>
    </row>
    <row r="86" spans="1:7" ht="15.75" x14ac:dyDescent="0.25">
      <c r="A86" s="8" t="s">
        <v>64</v>
      </c>
      <c r="B86" s="12" t="s">
        <v>96</v>
      </c>
      <c r="C86" s="12">
        <v>65</v>
      </c>
      <c r="D86" s="12">
        <v>70</v>
      </c>
      <c r="E86" s="12">
        <v>70</v>
      </c>
      <c r="F86" s="24">
        <v>49</v>
      </c>
      <c r="G86" s="24">
        <v>83</v>
      </c>
    </row>
    <row r="87" spans="1:7" ht="15.75" x14ac:dyDescent="0.25">
      <c r="A87" s="8" t="s">
        <v>21</v>
      </c>
      <c r="B87" s="12" t="s">
        <v>94</v>
      </c>
      <c r="C87" s="12">
        <v>7.5</v>
      </c>
      <c r="D87" s="12">
        <v>50</v>
      </c>
      <c r="E87" s="12">
        <v>7.5</v>
      </c>
      <c r="F87" s="12">
        <v>5.56</v>
      </c>
      <c r="G87" s="12" t="s">
        <v>148</v>
      </c>
    </row>
    <row r="88" spans="1:7" ht="15" x14ac:dyDescent="0.25"/>
    <row r="89" spans="1:7" ht="15" x14ac:dyDescent="0.25"/>
    <row r="90" spans="1:7" ht="15" x14ac:dyDescent="0.25"/>
    <row r="91" spans="1:7" ht="15" x14ac:dyDescent="0.25"/>
    <row r="92" spans="1:7" ht="15" x14ac:dyDescent="0.25"/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47" activePane="bottomLeft" state="frozen"/>
      <selection pane="bottomLeft" activeCell="J12" sqref="J12"/>
    </sheetView>
  </sheetViews>
  <sheetFormatPr defaultColWidth="9.140625" defaultRowHeight="15" x14ac:dyDescent="0.25"/>
  <cols>
    <col min="1" max="1" width="25.140625" style="59" customWidth="1"/>
    <col min="2" max="2" width="8.42578125" style="75" customWidth="1"/>
    <col min="3" max="3" width="12" style="59" customWidth="1"/>
    <col min="4" max="4" width="12.7109375" style="59" customWidth="1"/>
    <col min="5" max="5" width="17" style="59" customWidth="1"/>
    <col min="6" max="6" width="17.28515625" style="59" customWidth="1"/>
    <col min="7" max="7" width="13.85546875" style="59" customWidth="1"/>
    <col min="8" max="16384" width="9.140625" style="59"/>
  </cols>
  <sheetData>
    <row r="1" spans="1:7" ht="66" customHeight="1" x14ac:dyDescent="0.25">
      <c r="A1" s="124" t="s">
        <v>103</v>
      </c>
      <c r="B1" s="124"/>
      <c r="C1" s="124"/>
      <c r="D1" s="124"/>
      <c r="E1" s="124"/>
      <c r="F1" s="124"/>
      <c r="G1" s="124"/>
    </row>
    <row r="2" spans="1:7" s="62" customFormat="1" ht="169.5" customHeight="1" x14ac:dyDescent="0.25">
      <c r="A2" s="60" t="s">
        <v>1</v>
      </c>
      <c r="B2" s="60" t="s">
        <v>2</v>
      </c>
      <c r="C2" s="61" t="s">
        <v>139</v>
      </c>
      <c r="D2" s="61" t="s">
        <v>140</v>
      </c>
      <c r="E2" s="61" t="s">
        <v>141</v>
      </c>
      <c r="F2" s="61" t="s">
        <v>142</v>
      </c>
      <c r="G2" s="61" t="s">
        <v>143</v>
      </c>
    </row>
    <row r="3" spans="1:7" ht="15.75" x14ac:dyDescent="0.25">
      <c r="A3" s="8" t="s">
        <v>3</v>
      </c>
      <c r="B3" s="41" t="s">
        <v>88</v>
      </c>
      <c r="C3" s="12" t="s">
        <v>145</v>
      </c>
      <c r="D3" s="12" t="s">
        <v>145</v>
      </c>
      <c r="E3" s="12" t="s">
        <v>145</v>
      </c>
      <c r="F3" s="12" t="s">
        <v>145</v>
      </c>
      <c r="G3" s="12" t="s">
        <v>145</v>
      </c>
    </row>
    <row r="4" spans="1:7" ht="15.75" x14ac:dyDescent="0.25">
      <c r="A4" s="10" t="s">
        <v>4</v>
      </c>
      <c r="B4" s="41" t="s">
        <v>89</v>
      </c>
      <c r="C4" s="12" t="s">
        <v>145</v>
      </c>
      <c r="D4" s="12" t="s">
        <v>145</v>
      </c>
      <c r="E4" s="12" t="s">
        <v>145</v>
      </c>
      <c r="F4" s="12" t="s">
        <v>145</v>
      </c>
      <c r="G4" s="12" t="s">
        <v>145</v>
      </c>
    </row>
    <row r="5" spans="1:7" ht="15.75" x14ac:dyDescent="0.25">
      <c r="A5" s="8" t="s">
        <v>6</v>
      </c>
      <c r="B5" s="41" t="s">
        <v>90</v>
      </c>
      <c r="C5" s="12" t="s">
        <v>145</v>
      </c>
      <c r="D5" s="12" t="s">
        <v>145</v>
      </c>
      <c r="E5" s="12" t="s">
        <v>145</v>
      </c>
      <c r="F5" s="12" t="s">
        <v>145</v>
      </c>
      <c r="G5" s="12" t="s">
        <v>145</v>
      </c>
    </row>
    <row r="6" spans="1:7" ht="15.75" x14ac:dyDescent="0.25">
      <c r="A6" s="8" t="s">
        <v>7</v>
      </c>
      <c r="B6" s="41" t="s">
        <v>91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</row>
    <row r="7" spans="1:7" ht="30" x14ac:dyDescent="0.25">
      <c r="A7" s="8" t="s">
        <v>9</v>
      </c>
      <c r="B7" s="41" t="s">
        <v>92</v>
      </c>
      <c r="C7" s="12" t="s">
        <v>145</v>
      </c>
      <c r="D7" s="12" t="s">
        <v>145</v>
      </c>
      <c r="E7" s="12" t="s">
        <v>145</v>
      </c>
      <c r="F7" s="12" t="s">
        <v>145</v>
      </c>
      <c r="G7" s="12" t="s">
        <v>145</v>
      </c>
    </row>
    <row r="8" spans="1:7" ht="15.75" x14ac:dyDescent="0.25">
      <c r="A8" s="8" t="s">
        <v>11</v>
      </c>
      <c r="B8" s="41" t="s">
        <v>93</v>
      </c>
      <c r="C8" s="12" t="s">
        <v>145</v>
      </c>
      <c r="D8" s="12" t="s">
        <v>145</v>
      </c>
      <c r="E8" s="12" t="s">
        <v>145</v>
      </c>
      <c r="F8" s="12" t="s">
        <v>145</v>
      </c>
      <c r="G8" s="12" t="s">
        <v>145</v>
      </c>
    </row>
    <row r="9" spans="1:7" ht="15.75" customHeight="1" x14ac:dyDescent="0.25">
      <c r="A9" s="8" t="s">
        <v>13</v>
      </c>
      <c r="B9" s="41" t="s">
        <v>93</v>
      </c>
      <c r="C9" s="23" t="s">
        <v>145</v>
      </c>
      <c r="D9" s="23" t="s">
        <v>145</v>
      </c>
      <c r="E9" s="23" t="s">
        <v>145</v>
      </c>
      <c r="F9" s="23" t="s">
        <v>145</v>
      </c>
      <c r="G9" s="23" t="s">
        <v>145</v>
      </c>
    </row>
    <row r="10" spans="1:7" ht="15.75" x14ac:dyDescent="0.25">
      <c r="A10" s="8" t="s">
        <v>14</v>
      </c>
      <c r="B10" s="41" t="s">
        <v>88</v>
      </c>
      <c r="C10" s="23" t="s">
        <v>145</v>
      </c>
      <c r="D10" s="23" t="s">
        <v>145</v>
      </c>
      <c r="E10" s="23" t="s">
        <v>145</v>
      </c>
      <c r="F10" s="23" t="s">
        <v>145</v>
      </c>
      <c r="G10" s="23" t="s">
        <v>145</v>
      </c>
    </row>
    <row r="11" spans="1:7" ht="15.75" x14ac:dyDescent="0.25">
      <c r="A11" s="8" t="s">
        <v>15</v>
      </c>
      <c r="B11" s="41" t="s">
        <v>91</v>
      </c>
      <c r="C11" s="12" t="s">
        <v>145</v>
      </c>
      <c r="D11" s="12" t="s">
        <v>145</v>
      </c>
      <c r="E11" s="12" t="s">
        <v>145</v>
      </c>
      <c r="F11" s="12" t="s">
        <v>145</v>
      </c>
      <c r="G11" s="12" t="s">
        <v>145</v>
      </c>
    </row>
    <row r="12" spans="1:7" ht="18.75" customHeight="1" x14ac:dyDescent="0.25">
      <c r="A12" s="8" t="s">
        <v>16</v>
      </c>
      <c r="B12" s="41" t="s">
        <v>93</v>
      </c>
      <c r="C12" s="12" t="s">
        <v>145</v>
      </c>
      <c r="D12" s="12" t="s">
        <v>145</v>
      </c>
      <c r="E12" s="12" t="s">
        <v>145</v>
      </c>
      <c r="F12" s="12" t="s">
        <v>145</v>
      </c>
      <c r="G12" s="12" t="s">
        <v>145</v>
      </c>
    </row>
    <row r="13" spans="1:7" ht="30" x14ac:dyDescent="0.25">
      <c r="A13" s="8" t="s">
        <v>18</v>
      </c>
      <c r="B13" s="41" t="s">
        <v>90</v>
      </c>
      <c r="C13" s="12" t="s">
        <v>145</v>
      </c>
      <c r="D13" s="12" t="s">
        <v>145</v>
      </c>
      <c r="E13" s="12" t="s">
        <v>145</v>
      </c>
      <c r="F13" s="12" t="s">
        <v>145</v>
      </c>
      <c r="G13" s="12" t="s">
        <v>145</v>
      </c>
    </row>
    <row r="14" spans="1:7" ht="15.75" x14ac:dyDescent="0.25">
      <c r="A14" s="8" t="s">
        <v>20</v>
      </c>
      <c r="B14" s="41" t="s">
        <v>93</v>
      </c>
      <c r="C14" s="12" t="s">
        <v>145</v>
      </c>
      <c r="D14" s="12" t="s">
        <v>145</v>
      </c>
      <c r="E14" s="12" t="s">
        <v>145</v>
      </c>
      <c r="F14" s="12" t="s">
        <v>145</v>
      </c>
      <c r="G14" s="12" t="s">
        <v>145</v>
      </c>
    </row>
    <row r="15" spans="1:7" ht="15.75" x14ac:dyDescent="0.25">
      <c r="A15" s="8" t="s">
        <v>26</v>
      </c>
      <c r="B15" s="41" t="s">
        <v>93</v>
      </c>
      <c r="C15" s="12" t="s">
        <v>145</v>
      </c>
      <c r="D15" s="12" t="s">
        <v>145</v>
      </c>
      <c r="E15" s="12" t="s">
        <v>145</v>
      </c>
      <c r="F15" s="12" t="s">
        <v>145</v>
      </c>
      <c r="G15" s="44">
        <v>100</v>
      </c>
    </row>
    <row r="16" spans="1:7" ht="15.75" x14ac:dyDescent="0.25">
      <c r="A16" s="8" t="s">
        <v>30</v>
      </c>
      <c r="B16" s="41" t="s">
        <v>89</v>
      </c>
      <c r="C16" s="12" t="s">
        <v>145</v>
      </c>
      <c r="D16" s="12" t="s">
        <v>145</v>
      </c>
      <c r="E16" s="12" t="s">
        <v>145</v>
      </c>
      <c r="F16" s="12" t="s">
        <v>145</v>
      </c>
      <c r="G16" s="12" t="s">
        <v>145</v>
      </c>
    </row>
    <row r="17" spans="1:7" ht="15.75" x14ac:dyDescent="0.25">
      <c r="A17" s="8" t="s">
        <v>31</v>
      </c>
      <c r="B17" s="41" t="s">
        <v>92</v>
      </c>
      <c r="C17" s="12" t="s">
        <v>145</v>
      </c>
      <c r="D17" s="12" t="s">
        <v>145</v>
      </c>
      <c r="E17" s="12" t="s">
        <v>145</v>
      </c>
      <c r="F17" s="12" t="s">
        <v>145</v>
      </c>
      <c r="G17" s="12" t="s">
        <v>145</v>
      </c>
    </row>
    <row r="18" spans="1:7" ht="15.75" x14ac:dyDescent="0.25">
      <c r="A18" s="8" t="s">
        <v>32</v>
      </c>
      <c r="B18" s="41" t="s">
        <v>91</v>
      </c>
      <c r="C18" s="12" t="s">
        <v>145</v>
      </c>
      <c r="D18" s="12" t="s">
        <v>145</v>
      </c>
      <c r="E18" s="12" t="s">
        <v>145</v>
      </c>
      <c r="F18" s="12" t="s">
        <v>145</v>
      </c>
      <c r="G18" s="12" t="s">
        <v>145</v>
      </c>
    </row>
    <row r="19" spans="1:7" ht="15.75" x14ac:dyDescent="0.25">
      <c r="A19" s="8" t="s">
        <v>33</v>
      </c>
      <c r="B19" s="41" t="s">
        <v>93</v>
      </c>
      <c r="C19" s="12" t="s">
        <v>145</v>
      </c>
      <c r="D19" s="12" t="s">
        <v>145</v>
      </c>
      <c r="E19" s="12" t="s">
        <v>145</v>
      </c>
      <c r="F19" s="12" t="s">
        <v>145</v>
      </c>
      <c r="G19" s="12" t="s">
        <v>145</v>
      </c>
    </row>
    <row r="20" spans="1:7" ht="15.75" x14ac:dyDescent="0.25">
      <c r="A20" s="8" t="s">
        <v>39</v>
      </c>
      <c r="B20" s="41" t="s">
        <v>91</v>
      </c>
      <c r="C20" s="12" t="s">
        <v>145</v>
      </c>
      <c r="D20" s="12" t="s">
        <v>145</v>
      </c>
      <c r="E20" s="12" t="s">
        <v>145</v>
      </c>
      <c r="F20" s="12" t="s">
        <v>145</v>
      </c>
      <c r="G20" s="12" t="s">
        <v>145</v>
      </c>
    </row>
    <row r="21" spans="1:7" ht="15.75" x14ac:dyDescent="0.25">
      <c r="A21" s="8" t="s">
        <v>40</v>
      </c>
      <c r="B21" s="41" t="s">
        <v>93</v>
      </c>
      <c r="C21" s="12" t="s">
        <v>145</v>
      </c>
      <c r="D21" s="12" t="s">
        <v>145</v>
      </c>
      <c r="E21" s="12" t="s">
        <v>145</v>
      </c>
      <c r="F21" s="12" t="s">
        <v>145</v>
      </c>
      <c r="G21" s="12" t="s">
        <v>145</v>
      </c>
    </row>
    <row r="22" spans="1:7" ht="15.75" x14ac:dyDescent="0.25">
      <c r="A22" s="8" t="s">
        <v>41</v>
      </c>
      <c r="B22" s="41" t="s">
        <v>90</v>
      </c>
      <c r="C22" s="12" t="s">
        <v>145</v>
      </c>
      <c r="D22" s="12" t="s">
        <v>145</v>
      </c>
      <c r="E22" s="12" t="s">
        <v>145</v>
      </c>
      <c r="F22" s="12" t="s">
        <v>145</v>
      </c>
      <c r="G22" s="12" t="s">
        <v>145</v>
      </c>
    </row>
    <row r="23" spans="1:7" ht="33.75" customHeight="1" x14ac:dyDescent="0.25">
      <c r="A23" s="8" t="s">
        <v>43</v>
      </c>
      <c r="B23" s="41" t="s">
        <v>92</v>
      </c>
      <c r="C23" s="104" t="s">
        <v>145</v>
      </c>
      <c r="D23" s="104" t="s">
        <v>145</v>
      </c>
      <c r="E23" s="104" t="s">
        <v>145</v>
      </c>
      <c r="F23" s="104" t="s">
        <v>145</v>
      </c>
      <c r="G23" s="104" t="s">
        <v>145</v>
      </c>
    </row>
    <row r="24" spans="1:7" ht="15.75" x14ac:dyDescent="0.25">
      <c r="A24" s="8" t="s">
        <v>44</v>
      </c>
      <c r="B24" s="41" t="s">
        <v>93</v>
      </c>
      <c r="C24" s="104" t="s">
        <v>145</v>
      </c>
      <c r="D24" s="104" t="s">
        <v>145</v>
      </c>
      <c r="E24" s="104" t="s">
        <v>145</v>
      </c>
      <c r="F24" s="104" t="s">
        <v>145</v>
      </c>
      <c r="G24" s="104" t="s">
        <v>145</v>
      </c>
    </row>
    <row r="25" spans="1:7" ht="15.75" x14ac:dyDescent="0.25">
      <c r="A25" s="8" t="s">
        <v>45</v>
      </c>
      <c r="B25" s="41" t="s">
        <v>93</v>
      </c>
      <c r="C25" s="104" t="s">
        <v>145</v>
      </c>
      <c r="D25" s="104" t="s">
        <v>145</v>
      </c>
      <c r="E25" s="104" t="s">
        <v>145</v>
      </c>
      <c r="F25" s="104" t="s">
        <v>145</v>
      </c>
      <c r="G25" s="104" t="s">
        <v>145</v>
      </c>
    </row>
    <row r="26" spans="1:7" ht="15.75" x14ac:dyDescent="0.25">
      <c r="A26" s="8" t="s">
        <v>46</v>
      </c>
      <c r="B26" s="41" t="s">
        <v>91</v>
      </c>
      <c r="C26" s="104" t="s">
        <v>145</v>
      </c>
      <c r="D26" s="104" t="s">
        <v>145</v>
      </c>
      <c r="E26" s="104" t="s">
        <v>145</v>
      </c>
      <c r="F26" s="104" t="s">
        <v>145</v>
      </c>
      <c r="G26" s="104" t="s">
        <v>145</v>
      </c>
    </row>
    <row r="27" spans="1:7" ht="30" x14ac:dyDescent="0.25">
      <c r="A27" s="8" t="s">
        <v>47</v>
      </c>
      <c r="B27" s="41" t="s">
        <v>91</v>
      </c>
      <c r="C27" s="104" t="s">
        <v>145</v>
      </c>
      <c r="D27" s="104" t="s">
        <v>145</v>
      </c>
      <c r="E27" s="104" t="s">
        <v>145</v>
      </c>
      <c r="F27" s="104" t="s">
        <v>145</v>
      </c>
      <c r="G27" s="104" t="s">
        <v>145</v>
      </c>
    </row>
    <row r="28" spans="1:7" ht="15.75" x14ac:dyDescent="0.25">
      <c r="A28" s="8" t="s">
        <v>48</v>
      </c>
      <c r="B28" s="41" t="s">
        <v>92</v>
      </c>
      <c r="C28" s="23" t="s">
        <v>145</v>
      </c>
      <c r="D28" s="23" t="s">
        <v>145</v>
      </c>
      <c r="E28" s="12" t="s">
        <v>145</v>
      </c>
      <c r="F28" s="12" t="s">
        <v>145</v>
      </c>
      <c r="G28" s="12" t="s">
        <v>145</v>
      </c>
    </row>
    <row r="29" spans="1:7" ht="15.75" x14ac:dyDescent="0.25">
      <c r="A29" s="8" t="s">
        <v>49</v>
      </c>
      <c r="B29" s="41" t="s">
        <v>91</v>
      </c>
      <c r="C29" s="24" t="s">
        <v>145</v>
      </c>
      <c r="D29" s="49" t="s">
        <v>145</v>
      </c>
      <c r="E29" s="12" t="s">
        <v>145</v>
      </c>
      <c r="F29" s="12" t="s">
        <v>145</v>
      </c>
      <c r="G29" s="12" t="s">
        <v>145</v>
      </c>
    </row>
    <row r="30" spans="1:7" ht="15.75" x14ac:dyDescent="0.25">
      <c r="A30" s="8" t="s">
        <v>50</v>
      </c>
      <c r="B30" s="41" t="s">
        <v>89</v>
      </c>
      <c r="C30" s="12" t="s">
        <v>145</v>
      </c>
      <c r="D30" s="12" t="s">
        <v>145</v>
      </c>
      <c r="E30" s="12" t="s">
        <v>145</v>
      </c>
      <c r="F30" s="12" t="s">
        <v>145</v>
      </c>
      <c r="G30" s="12" t="s">
        <v>145</v>
      </c>
    </row>
    <row r="31" spans="1:7" ht="15.75" x14ac:dyDescent="0.25">
      <c r="A31" s="8" t="s">
        <v>51</v>
      </c>
      <c r="B31" s="41" t="s">
        <v>89</v>
      </c>
      <c r="C31" s="12" t="s">
        <v>145</v>
      </c>
      <c r="D31" s="12" t="s">
        <v>145</v>
      </c>
      <c r="E31" s="12" t="s">
        <v>145</v>
      </c>
      <c r="F31" s="12" t="s">
        <v>145</v>
      </c>
      <c r="G31" s="12" t="s">
        <v>145</v>
      </c>
    </row>
    <row r="32" spans="1:7" ht="15.75" x14ac:dyDescent="0.25">
      <c r="A32" s="8" t="s">
        <v>52</v>
      </c>
      <c r="B32" s="41" t="s">
        <v>92</v>
      </c>
      <c r="C32" s="12" t="s">
        <v>145</v>
      </c>
      <c r="D32" s="12" t="s">
        <v>145</v>
      </c>
      <c r="E32" s="12" t="s">
        <v>145</v>
      </c>
      <c r="F32" s="12" t="s">
        <v>145</v>
      </c>
      <c r="G32" s="12" t="s">
        <v>145</v>
      </c>
    </row>
    <row r="33" spans="1:7" ht="15.75" x14ac:dyDescent="0.25">
      <c r="A33" s="8" t="s">
        <v>53</v>
      </c>
      <c r="B33" s="41" t="s">
        <v>93</v>
      </c>
      <c r="C33" s="12" t="s">
        <v>145</v>
      </c>
      <c r="D33" s="12" t="s">
        <v>145</v>
      </c>
      <c r="E33" s="12" t="s">
        <v>145</v>
      </c>
      <c r="F33" s="12" t="s">
        <v>145</v>
      </c>
      <c r="G33" s="12" t="s">
        <v>145</v>
      </c>
    </row>
    <row r="34" spans="1:7" ht="15.75" x14ac:dyDescent="0.25">
      <c r="A34" s="8" t="s">
        <v>54</v>
      </c>
      <c r="B34" s="41" t="s">
        <v>92</v>
      </c>
      <c r="C34" s="12" t="s">
        <v>145</v>
      </c>
      <c r="D34" s="12" t="s">
        <v>145</v>
      </c>
      <c r="E34" s="12" t="s">
        <v>145</v>
      </c>
      <c r="F34" s="12" t="s">
        <v>145</v>
      </c>
      <c r="G34" s="12" t="s">
        <v>145</v>
      </c>
    </row>
    <row r="35" spans="1:7" ht="15.75" x14ac:dyDescent="0.25">
      <c r="A35" s="8" t="s">
        <v>56</v>
      </c>
      <c r="B35" s="41" t="s">
        <v>90</v>
      </c>
      <c r="C35" s="12" t="s">
        <v>145</v>
      </c>
      <c r="D35" s="12" t="s">
        <v>145</v>
      </c>
      <c r="E35" s="12" t="s">
        <v>145</v>
      </c>
      <c r="F35" s="12" t="s">
        <v>145</v>
      </c>
      <c r="G35" s="12" t="s">
        <v>145</v>
      </c>
    </row>
    <row r="36" spans="1:7" ht="15.75" x14ac:dyDescent="0.25">
      <c r="A36" s="8" t="s">
        <v>58</v>
      </c>
      <c r="B36" s="41" t="s">
        <v>88</v>
      </c>
      <c r="C36" s="12" t="s">
        <v>145</v>
      </c>
      <c r="D36" s="12" t="s">
        <v>145</v>
      </c>
      <c r="E36" s="12" t="s">
        <v>145</v>
      </c>
      <c r="F36" s="12" t="s">
        <v>145</v>
      </c>
      <c r="G36" s="12" t="s">
        <v>145</v>
      </c>
    </row>
    <row r="37" spans="1:7" ht="15.75" x14ac:dyDescent="0.25">
      <c r="A37" s="8" t="s">
        <v>59</v>
      </c>
      <c r="B37" s="41" t="s">
        <v>93</v>
      </c>
      <c r="C37" s="12" t="s">
        <v>145</v>
      </c>
      <c r="D37" s="12" t="s">
        <v>145</v>
      </c>
      <c r="E37" s="12" t="s">
        <v>145</v>
      </c>
      <c r="F37" s="12" t="s">
        <v>145</v>
      </c>
      <c r="G37" s="12" t="s">
        <v>145</v>
      </c>
    </row>
    <row r="38" spans="1:7" ht="15.75" x14ac:dyDescent="0.25">
      <c r="A38" s="8" t="s">
        <v>60</v>
      </c>
      <c r="B38" s="41" t="s">
        <v>92</v>
      </c>
      <c r="C38" s="12" t="s">
        <v>145</v>
      </c>
      <c r="D38" s="12" t="s">
        <v>145</v>
      </c>
      <c r="E38" s="24" t="s">
        <v>145</v>
      </c>
      <c r="F38" s="24" t="s">
        <v>145</v>
      </c>
      <c r="G38" s="12" t="s">
        <v>145</v>
      </c>
    </row>
    <row r="39" spans="1:7" ht="15.75" x14ac:dyDescent="0.25">
      <c r="A39" s="8" t="s">
        <v>61</v>
      </c>
      <c r="B39" s="41" t="s">
        <v>91</v>
      </c>
      <c r="C39" s="11" t="s">
        <v>145</v>
      </c>
      <c r="D39" s="11" t="s">
        <v>145</v>
      </c>
      <c r="E39" s="11" t="s">
        <v>145</v>
      </c>
      <c r="F39" s="11" t="s">
        <v>145</v>
      </c>
      <c r="G39" s="12" t="s">
        <v>145</v>
      </c>
    </row>
    <row r="40" spans="1:7" ht="15.75" x14ac:dyDescent="0.25">
      <c r="A40" s="8" t="s">
        <v>65</v>
      </c>
      <c r="B40" s="41" t="s">
        <v>88</v>
      </c>
      <c r="C40" s="12">
        <v>3.16</v>
      </c>
      <c r="D40" s="12">
        <v>4</v>
      </c>
      <c r="E40" s="12" t="s">
        <v>145</v>
      </c>
      <c r="F40" s="12">
        <v>56.53</v>
      </c>
      <c r="G40" s="12">
        <v>87.5</v>
      </c>
    </row>
    <row r="41" spans="1:7" ht="15.75" x14ac:dyDescent="0.25">
      <c r="A41" s="8" t="s">
        <v>69</v>
      </c>
      <c r="B41" s="41" t="s">
        <v>93</v>
      </c>
      <c r="C41" s="12" t="s">
        <v>145</v>
      </c>
      <c r="D41" s="12" t="s">
        <v>145</v>
      </c>
      <c r="E41" s="12" t="s">
        <v>145</v>
      </c>
      <c r="F41" s="12" t="s">
        <v>145</v>
      </c>
      <c r="G41" s="12" t="s">
        <v>145</v>
      </c>
    </row>
    <row r="42" spans="1:7" ht="15.75" x14ac:dyDescent="0.25">
      <c r="A42" s="8" t="s">
        <v>70</v>
      </c>
      <c r="B42" s="41" t="s">
        <v>92</v>
      </c>
      <c r="C42" s="12" t="s">
        <v>145</v>
      </c>
      <c r="D42" s="12" t="s">
        <v>145</v>
      </c>
      <c r="E42" s="12" t="s">
        <v>145</v>
      </c>
      <c r="F42" s="12" t="s">
        <v>145</v>
      </c>
      <c r="G42" s="12" t="s">
        <v>145</v>
      </c>
    </row>
    <row r="43" spans="1:7" ht="15.75" x14ac:dyDescent="0.25">
      <c r="A43" s="8" t="s">
        <v>72</v>
      </c>
      <c r="B43" s="41" t="s">
        <v>89</v>
      </c>
      <c r="C43" s="12" t="s">
        <v>145</v>
      </c>
      <c r="D43" s="12" t="s">
        <v>145</v>
      </c>
      <c r="E43" s="12" t="s">
        <v>145</v>
      </c>
      <c r="F43" s="12" t="s">
        <v>145</v>
      </c>
      <c r="G43" s="12" t="s">
        <v>145</v>
      </c>
    </row>
    <row r="44" spans="1:7" ht="15.75" x14ac:dyDescent="0.25">
      <c r="A44" s="8" t="s">
        <v>73</v>
      </c>
      <c r="B44" s="41" t="s">
        <v>93</v>
      </c>
      <c r="C44" s="12" t="s">
        <v>145</v>
      </c>
      <c r="D44" s="12" t="s">
        <v>145</v>
      </c>
      <c r="E44" s="12" t="s">
        <v>145</v>
      </c>
      <c r="F44" s="12" t="s">
        <v>145</v>
      </c>
      <c r="G44" s="12" t="s">
        <v>145</v>
      </c>
    </row>
    <row r="45" spans="1:7" ht="15.75" x14ac:dyDescent="0.25">
      <c r="A45" s="8" t="s">
        <v>74</v>
      </c>
      <c r="B45" s="41" t="s">
        <v>89</v>
      </c>
      <c r="C45" s="23" t="s">
        <v>145</v>
      </c>
      <c r="D45" s="23" t="s">
        <v>145</v>
      </c>
      <c r="E45" s="23" t="s">
        <v>145</v>
      </c>
      <c r="F45" s="23" t="s">
        <v>145</v>
      </c>
      <c r="G45" s="12" t="s">
        <v>145</v>
      </c>
    </row>
    <row r="46" spans="1:7" ht="15.75" x14ac:dyDescent="0.25">
      <c r="A46" s="8" t="s">
        <v>75</v>
      </c>
      <c r="B46" s="41" t="s">
        <v>96</v>
      </c>
      <c r="C46" s="48" t="s">
        <v>145</v>
      </c>
      <c r="D46" s="48" t="s">
        <v>145</v>
      </c>
      <c r="E46" s="48" t="s">
        <v>145</v>
      </c>
      <c r="F46" s="48">
        <v>82.3</v>
      </c>
      <c r="G46" s="22">
        <v>50</v>
      </c>
    </row>
    <row r="47" spans="1:7" ht="15.75" x14ac:dyDescent="0.25">
      <c r="A47" s="8" t="s">
        <v>76</v>
      </c>
      <c r="B47" s="41" t="s">
        <v>92</v>
      </c>
      <c r="C47" s="12" t="s">
        <v>145</v>
      </c>
      <c r="D47" s="12" t="s">
        <v>145</v>
      </c>
      <c r="E47" s="12" t="s">
        <v>145</v>
      </c>
      <c r="F47" s="12" t="s">
        <v>145</v>
      </c>
      <c r="G47" s="12" t="s">
        <v>145</v>
      </c>
    </row>
    <row r="48" spans="1:7" ht="15.75" x14ac:dyDescent="0.25">
      <c r="A48" s="8" t="s">
        <v>79</v>
      </c>
      <c r="B48" s="41" t="s">
        <v>89</v>
      </c>
      <c r="C48" s="24" t="s">
        <v>145</v>
      </c>
      <c r="D48" s="12" t="s">
        <v>145</v>
      </c>
      <c r="E48" s="12" t="s">
        <v>145</v>
      </c>
      <c r="F48" s="12" t="s">
        <v>145</v>
      </c>
      <c r="G48" s="12" t="s">
        <v>145</v>
      </c>
    </row>
    <row r="49" spans="1:7" ht="15.75" x14ac:dyDescent="0.25">
      <c r="A49" s="8" t="s">
        <v>81</v>
      </c>
      <c r="B49" s="41" t="s">
        <v>96</v>
      </c>
      <c r="C49" s="12" t="s">
        <v>145</v>
      </c>
      <c r="D49" s="12" t="s">
        <v>145</v>
      </c>
      <c r="E49" s="12" t="s">
        <v>145</v>
      </c>
      <c r="F49" s="12" t="s">
        <v>145</v>
      </c>
      <c r="G49" s="12" t="s">
        <v>145</v>
      </c>
    </row>
    <row r="50" spans="1:7" ht="15.75" x14ac:dyDescent="0.25">
      <c r="A50" s="8" t="s">
        <v>82</v>
      </c>
      <c r="B50" s="41" t="s">
        <v>94</v>
      </c>
      <c r="C50" s="12" t="s">
        <v>145</v>
      </c>
      <c r="D50" s="12" t="s">
        <v>145</v>
      </c>
      <c r="E50" s="12" t="s">
        <v>145</v>
      </c>
      <c r="F50" s="12" t="s">
        <v>145</v>
      </c>
      <c r="G50" s="12" t="s">
        <v>145</v>
      </c>
    </row>
    <row r="51" spans="1:7" ht="15.75" x14ac:dyDescent="0.25">
      <c r="A51" s="8" t="s">
        <v>85</v>
      </c>
      <c r="B51" s="41" t="s">
        <v>90</v>
      </c>
      <c r="C51" s="12" t="s">
        <v>145</v>
      </c>
      <c r="D51" s="12" t="s">
        <v>145</v>
      </c>
      <c r="E51" s="12" t="s">
        <v>145</v>
      </c>
      <c r="F51" s="12" t="s">
        <v>145</v>
      </c>
      <c r="G51" s="12" t="s">
        <v>145</v>
      </c>
    </row>
    <row r="52" spans="1:7" ht="30" x14ac:dyDescent="0.25">
      <c r="A52" s="8" t="s">
        <v>86</v>
      </c>
      <c r="B52" s="41" t="s">
        <v>96</v>
      </c>
      <c r="C52" s="11" t="s">
        <v>145</v>
      </c>
      <c r="D52" s="11" t="s">
        <v>145</v>
      </c>
      <c r="E52" s="12" t="s">
        <v>145</v>
      </c>
      <c r="F52" s="12" t="s">
        <v>145</v>
      </c>
      <c r="G52" s="12" t="s">
        <v>145</v>
      </c>
    </row>
    <row r="53" spans="1:7" ht="15.75" x14ac:dyDescent="0.25">
      <c r="A53" s="8" t="s">
        <v>25</v>
      </c>
      <c r="B53" s="41" t="s">
        <v>88</v>
      </c>
      <c r="C53" s="12" t="s">
        <v>148</v>
      </c>
      <c r="D53" s="12">
        <v>1.9</v>
      </c>
      <c r="E53" s="12" t="s">
        <v>148</v>
      </c>
      <c r="F53" s="12" t="s">
        <v>148</v>
      </c>
      <c r="G53" s="12" t="s">
        <v>148</v>
      </c>
    </row>
    <row r="54" spans="1:7" ht="15.75" x14ac:dyDescent="0.25">
      <c r="A54" s="8" t="s">
        <v>36</v>
      </c>
      <c r="B54" s="41" t="s">
        <v>95</v>
      </c>
      <c r="C54" s="48">
        <v>0.13</v>
      </c>
      <c r="D54" s="48">
        <v>0.13</v>
      </c>
      <c r="E54" s="48" t="s">
        <v>148</v>
      </c>
      <c r="F54" s="48">
        <v>92.8</v>
      </c>
      <c r="G54" s="48">
        <v>60.6</v>
      </c>
    </row>
    <row r="55" spans="1:7" ht="15.75" x14ac:dyDescent="0.25">
      <c r="A55" s="8" t="s">
        <v>57</v>
      </c>
      <c r="B55" s="41" t="s">
        <v>91</v>
      </c>
      <c r="C55" s="45">
        <v>100</v>
      </c>
      <c r="D55" s="45">
        <v>100</v>
      </c>
      <c r="E55" s="45">
        <v>100</v>
      </c>
      <c r="F55" s="71">
        <v>76.599999999999994</v>
      </c>
      <c r="G55" s="12" t="s">
        <v>148</v>
      </c>
    </row>
    <row r="56" spans="1:7" ht="15.75" x14ac:dyDescent="0.25">
      <c r="A56" s="8" t="s">
        <v>63</v>
      </c>
      <c r="B56" s="41" t="s">
        <v>90</v>
      </c>
      <c r="C56" s="12">
        <v>70</v>
      </c>
      <c r="D56" s="12">
        <v>12</v>
      </c>
      <c r="E56" s="12">
        <v>100</v>
      </c>
      <c r="F56" s="12" t="s">
        <v>148</v>
      </c>
      <c r="G56" s="12" t="s">
        <v>148</v>
      </c>
    </row>
    <row r="57" spans="1:7" ht="30" x14ac:dyDescent="0.25">
      <c r="A57" s="8" t="s">
        <v>84</v>
      </c>
      <c r="B57" s="41" t="s">
        <v>90</v>
      </c>
      <c r="C57" s="12">
        <v>61</v>
      </c>
      <c r="D57" s="12">
        <v>61</v>
      </c>
      <c r="E57" s="11">
        <v>61</v>
      </c>
      <c r="F57" s="12" t="s">
        <v>148</v>
      </c>
      <c r="G57" s="12" t="s">
        <v>148</v>
      </c>
    </row>
    <row r="58" spans="1:7" ht="15.75" x14ac:dyDescent="0.25">
      <c r="A58" s="8" t="s">
        <v>22</v>
      </c>
      <c r="B58" s="41" t="s">
        <v>89</v>
      </c>
      <c r="C58" s="12">
        <v>6.5</v>
      </c>
      <c r="D58" s="12">
        <v>5</v>
      </c>
      <c r="E58" s="11">
        <v>8.6</v>
      </c>
      <c r="F58" s="12" t="s">
        <v>148</v>
      </c>
      <c r="G58" s="12" t="s">
        <v>148</v>
      </c>
    </row>
    <row r="59" spans="1:7" ht="15.75" x14ac:dyDescent="0.25">
      <c r="A59" s="8" t="s">
        <v>87</v>
      </c>
      <c r="B59" s="41" t="s">
        <v>93</v>
      </c>
      <c r="C59" s="24">
        <v>7</v>
      </c>
      <c r="D59" s="24">
        <v>7.1</v>
      </c>
      <c r="E59" s="24">
        <v>7.2</v>
      </c>
      <c r="F59" s="24">
        <v>61.1</v>
      </c>
      <c r="G59" s="12">
        <v>85.3</v>
      </c>
    </row>
    <row r="60" spans="1:7" ht="15.75" x14ac:dyDescent="0.25">
      <c r="A60" s="8" t="s">
        <v>19</v>
      </c>
      <c r="B60" s="41" t="s">
        <v>90</v>
      </c>
      <c r="C60" s="12">
        <v>6.1</v>
      </c>
      <c r="D60" s="12">
        <v>6.3</v>
      </c>
      <c r="E60" s="12">
        <v>6.3</v>
      </c>
      <c r="F60" s="39" t="s">
        <v>148</v>
      </c>
      <c r="G60" s="39" t="s">
        <v>148</v>
      </c>
    </row>
    <row r="61" spans="1:7" ht="30" x14ac:dyDescent="0.25">
      <c r="A61" s="8" t="s">
        <v>23</v>
      </c>
      <c r="B61" s="41" t="s">
        <v>94</v>
      </c>
      <c r="C61" s="12">
        <v>5</v>
      </c>
      <c r="D61" s="12">
        <v>5</v>
      </c>
      <c r="E61" s="12">
        <v>5</v>
      </c>
      <c r="F61" s="23">
        <v>66.900000000000006</v>
      </c>
      <c r="G61" s="23">
        <v>90.5</v>
      </c>
    </row>
    <row r="62" spans="1:7" ht="30" x14ac:dyDescent="0.25">
      <c r="A62" s="8" t="s">
        <v>80</v>
      </c>
      <c r="B62" s="41" t="s">
        <v>96</v>
      </c>
      <c r="C62" s="24">
        <v>3.5</v>
      </c>
      <c r="D62" s="24">
        <v>4</v>
      </c>
      <c r="E62" s="24">
        <v>5</v>
      </c>
      <c r="F62" s="25">
        <v>19.133333333333336</v>
      </c>
      <c r="G62" s="39" t="s">
        <v>148</v>
      </c>
    </row>
    <row r="63" spans="1:7" ht="15.75" x14ac:dyDescent="0.25">
      <c r="A63" s="8" t="s">
        <v>55</v>
      </c>
      <c r="B63" s="41" t="s">
        <v>92</v>
      </c>
      <c r="C63" s="7">
        <v>3</v>
      </c>
      <c r="D63" s="7">
        <v>4</v>
      </c>
      <c r="E63" s="7">
        <v>4</v>
      </c>
      <c r="F63" s="69">
        <v>32.366666666666667</v>
      </c>
      <c r="G63" s="69">
        <v>63.7</v>
      </c>
    </row>
    <row r="64" spans="1:7" ht="15.75" x14ac:dyDescent="0.25">
      <c r="A64" s="8" t="s">
        <v>77</v>
      </c>
      <c r="B64" s="41" t="s">
        <v>92</v>
      </c>
      <c r="C64" s="24">
        <v>3.3</v>
      </c>
      <c r="D64" s="12">
        <v>3.5</v>
      </c>
      <c r="E64" s="12">
        <v>3.8</v>
      </c>
      <c r="F64" s="12">
        <v>43</v>
      </c>
      <c r="G64" s="24">
        <v>40</v>
      </c>
    </row>
    <row r="65" spans="1:7" ht="15.75" x14ac:dyDescent="0.25">
      <c r="A65" s="8" t="s">
        <v>17</v>
      </c>
      <c r="B65" s="41" t="s">
        <v>94</v>
      </c>
      <c r="C65" s="7">
        <v>3.1</v>
      </c>
      <c r="D65" s="7">
        <v>3.6</v>
      </c>
      <c r="E65" s="7">
        <v>3.6</v>
      </c>
      <c r="F65" s="7">
        <v>54</v>
      </c>
      <c r="G65" s="66" t="s">
        <v>148</v>
      </c>
    </row>
    <row r="66" spans="1:7" ht="30" x14ac:dyDescent="0.25">
      <c r="A66" s="8" t="s">
        <v>66</v>
      </c>
      <c r="B66" s="41" t="s">
        <v>94</v>
      </c>
      <c r="C66" s="12">
        <v>1.5</v>
      </c>
      <c r="D66" s="24">
        <v>3</v>
      </c>
      <c r="E66" s="24">
        <v>3.3</v>
      </c>
      <c r="F66" s="12">
        <v>39.79</v>
      </c>
      <c r="G66" s="12">
        <v>76.16</v>
      </c>
    </row>
    <row r="67" spans="1:7" ht="24.75" customHeight="1" x14ac:dyDescent="0.25">
      <c r="A67" s="8" t="s">
        <v>5</v>
      </c>
      <c r="B67" s="41" t="s">
        <v>89</v>
      </c>
      <c r="C67" s="12">
        <v>2</v>
      </c>
      <c r="D67" s="12">
        <v>3</v>
      </c>
      <c r="E67" s="12">
        <v>3</v>
      </c>
      <c r="F67" s="12">
        <v>84</v>
      </c>
      <c r="G67" s="12">
        <v>72</v>
      </c>
    </row>
    <row r="68" spans="1:7" ht="15.75" x14ac:dyDescent="0.25">
      <c r="A68" s="8" t="s">
        <v>38</v>
      </c>
      <c r="B68" s="41" t="s">
        <v>93</v>
      </c>
      <c r="C68" s="24">
        <v>1</v>
      </c>
      <c r="D68" s="24">
        <v>3</v>
      </c>
      <c r="E68" s="24">
        <v>3</v>
      </c>
      <c r="F68" s="24">
        <v>26.2</v>
      </c>
      <c r="G68" s="22">
        <v>60.5</v>
      </c>
    </row>
    <row r="69" spans="1:7" ht="15.75" x14ac:dyDescent="0.25">
      <c r="A69" s="8" t="s">
        <v>68</v>
      </c>
      <c r="B69" s="41" t="s">
        <v>94</v>
      </c>
      <c r="C69" s="40">
        <v>2</v>
      </c>
      <c r="D69" s="40">
        <v>3</v>
      </c>
      <c r="E69" s="40">
        <v>3</v>
      </c>
      <c r="F69" s="40">
        <v>61.9</v>
      </c>
      <c r="G69" s="40">
        <v>85.13</v>
      </c>
    </row>
    <row r="70" spans="1:7" ht="15.75" x14ac:dyDescent="0.25">
      <c r="A70" s="8" t="s">
        <v>83</v>
      </c>
      <c r="B70" s="41" t="s">
        <v>92</v>
      </c>
      <c r="C70" s="12">
        <v>2.2000000000000002</v>
      </c>
      <c r="D70" s="12">
        <v>3</v>
      </c>
      <c r="E70" s="12">
        <v>3</v>
      </c>
      <c r="F70" s="12">
        <v>68</v>
      </c>
      <c r="G70" s="12">
        <v>71.900000000000006</v>
      </c>
    </row>
    <row r="71" spans="1:7" ht="30" x14ac:dyDescent="0.25">
      <c r="A71" s="8" t="s">
        <v>28</v>
      </c>
      <c r="B71" s="41" t="s">
        <v>94</v>
      </c>
      <c r="C71" s="12">
        <v>2</v>
      </c>
      <c r="D71" s="12">
        <v>2.5</v>
      </c>
      <c r="E71" s="12">
        <v>2.5</v>
      </c>
      <c r="F71" s="12">
        <v>64</v>
      </c>
      <c r="G71" s="22">
        <v>63</v>
      </c>
    </row>
    <row r="72" spans="1:7" ht="15.75" x14ac:dyDescent="0.25">
      <c r="A72" s="8" t="s">
        <v>71</v>
      </c>
      <c r="B72" s="41" t="s">
        <v>93</v>
      </c>
      <c r="C72" s="12">
        <v>0.9</v>
      </c>
      <c r="D72" s="12">
        <v>2.6</v>
      </c>
      <c r="E72" s="12">
        <v>2.5</v>
      </c>
      <c r="F72" s="12">
        <v>31</v>
      </c>
      <c r="G72" s="12">
        <v>68</v>
      </c>
    </row>
    <row r="73" spans="1:7" ht="15.75" x14ac:dyDescent="0.25">
      <c r="A73" s="8" t="s">
        <v>8</v>
      </c>
      <c r="B73" s="41" t="s">
        <v>88</v>
      </c>
      <c r="C73" s="12">
        <v>2.2000000000000002</v>
      </c>
      <c r="D73" s="12">
        <v>2.5</v>
      </c>
      <c r="E73" s="12">
        <v>2.2000000000000002</v>
      </c>
      <c r="F73" s="12">
        <v>43.2</v>
      </c>
      <c r="G73" s="12">
        <v>51.2</v>
      </c>
    </row>
    <row r="74" spans="1:7" ht="15.75" x14ac:dyDescent="0.25">
      <c r="A74" s="8" t="s">
        <v>62</v>
      </c>
      <c r="B74" s="41" t="s">
        <v>92</v>
      </c>
      <c r="C74" s="12">
        <v>2</v>
      </c>
      <c r="D74" s="12">
        <v>2</v>
      </c>
      <c r="E74" s="12">
        <v>2</v>
      </c>
      <c r="F74" s="12">
        <v>30.1</v>
      </c>
      <c r="G74" s="12">
        <v>36.4</v>
      </c>
    </row>
    <row r="75" spans="1:7" ht="15.75" x14ac:dyDescent="0.25">
      <c r="A75" s="8" t="s">
        <v>64</v>
      </c>
      <c r="B75" s="41" t="s">
        <v>96</v>
      </c>
      <c r="C75" s="12">
        <v>1.9</v>
      </c>
      <c r="D75" s="12">
        <v>1.9</v>
      </c>
      <c r="E75" s="12">
        <v>1.9</v>
      </c>
      <c r="F75" s="23">
        <v>51.3</v>
      </c>
      <c r="G75" s="23">
        <v>72</v>
      </c>
    </row>
    <row r="76" spans="1:7" ht="15.75" x14ac:dyDescent="0.25">
      <c r="A76" s="8" t="s">
        <v>24</v>
      </c>
      <c r="B76" s="41" t="s">
        <v>91</v>
      </c>
      <c r="C76" s="12">
        <v>1.1000000000000001</v>
      </c>
      <c r="D76" s="12">
        <v>1.2</v>
      </c>
      <c r="E76" s="12">
        <v>1.2</v>
      </c>
      <c r="F76" s="67">
        <v>45.2</v>
      </c>
      <c r="G76" s="12">
        <v>75</v>
      </c>
    </row>
    <row r="77" spans="1:7" ht="15.75" x14ac:dyDescent="0.25">
      <c r="A77" s="8" t="s">
        <v>78</v>
      </c>
      <c r="B77" s="41" t="s">
        <v>90</v>
      </c>
      <c r="C77" s="73">
        <v>0.6</v>
      </c>
      <c r="D77" s="73">
        <v>1</v>
      </c>
      <c r="E77" s="73">
        <v>1.1000000000000001</v>
      </c>
      <c r="F77" s="23">
        <v>30</v>
      </c>
      <c r="G77" s="58">
        <v>64</v>
      </c>
    </row>
    <row r="78" spans="1:7" ht="31.5" x14ac:dyDescent="0.25">
      <c r="A78" s="8" t="s">
        <v>12</v>
      </c>
      <c r="B78" s="41" t="s">
        <v>90</v>
      </c>
      <c r="C78" s="12">
        <v>0.85</v>
      </c>
      <c r="D78" s="24">
        <v>1</v>
      </c>
      <c r="E78" s="38">
        <v>1</v>
      </c>
      <c r="F78" s="12">
        <v>30.2</v>
      </c>
      <c r="G78" s="12" t="s">
        <v>146</v>
      </c>
    </row>
    <row r="79" spans="1:7" ht="15.75" x14ac:dyDescent="0.25">
      <c r="A79" s="8" t="s">
        <v>10</v>
      </c>
      <c r="B79" s="41" t="s">
        <v>93</v>
      </c>
      <c r="C79" s="12">
        <v>0.6</v>
      </c>
      <c r="D79" s="12">
        <v>0.8</v>
      </c>
      <c r="E79" s="12">
        <v>0.9</v>
      </c>
      <c r="F79" s="12">
        <v>65.8</v>
      </c>
      <c r="G79" s="22">
        <v>81.400000000000006</v>
      </c>
    </row>
    <row r="80" spans="1:7" ht="15.75" x14ac:dyDescent="0.25">
      <c r="A80" s="8" t="s">
        <v>34</v>
      </c>
      <c r="B80" s="41" t="s">
        <v>88</v>
      </c>
      <c r="C80" s="12">
        <v>0.2</v>
      </c>
      <c r="D80" s="12">
        <v>0.8</v>
      </c>
      <c r="E80" s="12">
        <v>0.8</v>
      </c>
      <c r="F80" s="12">
        <v>87.83</v>
      </c>
      <c r="G80" s="22">
        <v>92.9</v>
      </c>
    </row>
    <row r="81" spans="1:7" ht="15.75" x14ac:dyDescent="0.25">
      <c r="A81" s="8" t="s">
        <v>67</v>
      </c>
      <c r="B81" s="41" t="s">
        <v>93</v>
      </c>
      <c r="C81" s="46">
        <v>0.2</v>
      </c>
      <c r="D81" s="12">
        <v>0.8</v>
      </c>
      <c r="E81" s="12">
        <v>0.8</v>
      </c>
      <c r="F81" s="48">
        <v>26.7</v>
      </c>
      <c r="G81" s="12" t="s">
        <v>148</v>
      </c>
    </row>
    <row r="82" spans="1:7" ht="15.75" x14ac:dyDescent="0.25">
      <c r="A82" s="8" t="s">
        <v>37</v>
      </c>
      <c r="B82" s="41" t="s">
        <v>96</v>
      </c>
      <c r="C82" s="48">
        <v>0.4</v>
      </c>
      <c r="D82" s="48">
        <v>0.5</v>
      </c>
      <c r="E82" s="48">
        <v>0.53</v>
      </c>
      <c r="F82" s="48">
        <v>36.4</v>
      </c>
      <c r="G82" s="85">
        <v>44</v>
      </c>
    </row>
    <row r="83" spans="1:7" ht="15.75" x14ac:dyDescent="0.25">
      <c r="A83" s="8" t="s">
        <v>21</v>
      </c>
      <c r="B83" s="41" t="s">
        <v>94</v>
      </c>
      <c r="C83" s="12">
        <v>0.5</v>
      </c>
      <c r="D83" s="12">
        <v>100</v>
      </c>
      <c r="E83" s="12">
        <v>0.5</v>
      </c>
      <c r="F83" s="12">
        <v>22.22</v>
      </c>
      <c r="G83" s="12" t="s">
        <v>148</v>
      </c>
    </row>
    <row r="84" spans="1:7" ht="15.75" x14ac:dyDescent="0.25">
      <c r="A84" s="8" t="s">
        <v>42</v>
      </c>
      <c r="B84" s="41" t="s">
        <v>92</v>
      </c>
      <c r="C84" s="12">
        <v>0.1</v>
      </c>
      <c r="D84" s="12">
        <v>0.2</v>
      </c>
      <c r="E84" s="12">
        <v>0.3</v>
      </c>
      <c r="F84" s="12">
        <v>100</v>
      </c>
      <c r="G84" s="12">
        <v>100</v>
      </c>
    </row>
    <row r="85" spans="1:7" ht="15.75" x14ac:dyDescent="0.25">
      <c r="A85" s="8" t="s">
        <v>29</v>
      </c>
      <c r="B85" s="41" t="s">
        <v>91</v>
      </c>
      <c r="C85" s="12">
        <v>0</v>
      </c>
      <c r="D85" s="12">
        <v>0.05</v>
      </c>
      <c r="E85" s="12">
        <v>0.05</v>
      </c>
      <c r="F85" s="98">
        <v>100</v>
      </c>
      <c r="G85" s="98">
        <v>100</v>
      </c>
    </row>
    <row r="86" spans="1:7" ht="15.75" x14ac:dyDescent="0.25">
      <c r="A86" s="8" t="s">
        <v>27</v>
      </c>
      <c r="B86" s="41" t="s">
        <v>90</v>
      </c>
      <c r="C86" s="12">
        <v>1</v>
      </c>
      <c r="D86" s="12">
        <v>3</v>
      </c>
      <c r="E86" s="12">
        <v>0</v>
      </c>
      <c r="F86" s="12">
        <v>47.7</v>
      </c>
      <c r="G86" s="22">
        <v>100</v>
      </c>
    </row>
    <row r="87" spans="1:7" ht="15.75" x14ac:dyDescent="0.25">
      <c r="A87" s="8" t="s">
        <v>35</v>
      </c>
      <c r="B87" s="41" t="s">
        <v>89</v>
      </c>
      <c r="C87" s="12">
        <v>4.5</v>
      </c>
      <c r="D87" s="12">
        <v>4.8</v>
      </c>
      <c r="E87" s="12">
        <v>0</v>
      </c>
      <c r="F87" s="12" t="s">
        <v>148</v>
      </c>
      <c r="G87" s="12" t="s">
        <v>148</v>
      </c>
    </row>
    <row r="93" spans="1:7" ht="81" customHeight="1" x14ac:dyDescent="0.25">
      <c r="A93" s="123" t="s">
        <v>0</v>
      </c>
      <c r="B93" s="123"/>
      <c r="C93" s="123"/>
      <c r="D93" s="123"/>
      <c r="E93" s="123"/>
      <c r="F93" s="12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21</vt:lpstr>
      <vt:lpstr>22.1</vt:lpstr>
      <vt:lpstr>22.2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описание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</dc:creator>
  <cp:lastModifiedBy>Жаурина Галина Юрьевна</cp:lastModifiedBy>
  <cp:lastPrinted>2021-05-20T07:34:28Z</cp:lastPrinted>
  <dcterms:created xsi:type="dcterms:W3CDTF">2019-01-29T06:55:08Z</dcterms:created>
  <dcterms:modified xsi:type="dcterms:W3CDTF">2021-05-20T11:50:51Z</dcterms:modified>
</cp:coreProperties>
</file>